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380" windowHeight="8190" tabRatio="500"/>
  </bookViews>
  <sheets>
    <sheet name="Feuil1" sheetId="1" r:id="rId1"/>
    <sheet name="Feuil2" sheetId="2" r:id="rId2"/>
    <sheet name="Feuil3" sheetId="3" r:id="rId3"/>
  </sheets>
  <calcPr calcId="144525" iterate="1"/>
  <extLst>
    <ext xmlns:loext="http://schemas.libreoffice.org/" uri="{7626C862-2A13-11E5-B345-FEFF819CDC9F}">
      <loext:extCalcPr stringRefSyntax="ExcelA1"/>
    </ext>
  </extLst>
</workbook>
</file>

<file path=xl/calcChain.xml><?xml version="1.0" encoding="utf-8"?>
<calcChain xmlns="http://schemas.openxmlformats.org/spreadsheetml/2006/main">
  <c r="E15" i="1" l="1"/>
  <c r="C21" i="1" l="1"/>
  <c r="C20" i="1"/>
  <c r="C19" i="1"/>
  <c r="C18" i="1"/>
  <c r="G27" i="1"/>
  <c r="E26" i="1"/>
  <c r="D22" i="1"/>
  <c r="C22" i="1"/>
  <c r="D21" i="1"/>
  <c r="D20" i="1"/>
  <c r="D19" i="1"/>
  <c r="D18" i="1"/>
  <c r="D17" i="1"/>
  <c r="C17" i="1"/>
  <c r="E22" i="1" l="1"/>
  <c r="E18" i="1"/>
  <c r="E19" i="1"/>
  <c r="E17" i="1"/>
  <c r="E20" i="1"/>
  <c r="E21" i="1"/>
  <c r="E24" i="1" l="1"/>
</calcChain>
</file>

<file path=xl/sharedStrings.xml><?xml version="1.0" encoding="utf-8"?>
<sst xmlns="http://schemas.openxmlformats.org/spreadsheetml/2006/main" count="63" uniqueCount="52">
  <si>
    <t>Ce fichier vous permet de vérifier le montant total octroyé de subvention pour une opération. 
Il nécessite de rentrer au préalable la description de l'opération, en particulier le nombre de PLAI,PLUS,PLS ainsi que le taux SRU de la commune. 
Pour chaque prime, il est nécessaire d'indiquer si la condition est vérifiée "oui" ou "non", via le menu déroulant. Vous trouverez en bas du fichier le montant total octroyé pour l'opération.
Pour aider au repérage des cellules à compléter, elles sont identifiées en rose, en bleu ce sont les cellules qui sont remplies automatiquement.</t>
  </si>
  <si>
    <t xml:space="preserve">Description de l'opération </t>
  </si>
  <si>
    <t>Acquisition-améliration</t>
  </si>
  <si>
    <t>date de màj</t>
  </si>
  <si>
    <t xml:space="preserve">type d'opération </t>
  </si>
  <si>
    <t>logement familial ordinaire</t>
  </si>
  <si>
    <t>Bailleur</t>
  </si>
  <si>
    <t xml:space="preserve">Adresse de l'opération </t>
  </si>
  <si>
    <t>commune</t>
  </si>
  <si>
    <t xml:space="preserve">taux SRU </t>
  </si>
  <si>
    <t>PLAI</t>
  </si>
  <si>
    <t>PLAI-adapté</t>
  </si>
  <si>
    <t>PLUS</t>
  </si>
  <si>
    <t>PLS</t>
  </si>
  <si>
    <t xml:space="preserve">nombre de logements </t>
  </si>
  <si>
    <t xml:space="preserve">forfait de base </t>
  </si>
  <si>
    <t>prime octroyée oui/non</t>
  </si>
  <si>
    <t>prime PLAI</t>
  </si>
  <si>
    <t>prime PLUS</t>
  </si>
  <si>
    <t>prime PLAI+PLUS</t>
  </si>
  <si>
    <r>
      <rPr>
        <b/>
        <sz val="11"/>
        <color rgb="FF000000"/>
        <rFont val="Calibri"/>
        <family val="2"/>
        <charset val="1"/>
      </rPr>
      <t xml:space="preserve">Acquisition-Amélioration
</t>
    </r>
    <r>
      <rPr>
        <i/>
        <sz val="11"/>
        <color rgb="FF000000"/>
        <rFont val="Calibri"/>
        <family val="2"/>
        <charset val="1"/>
      </rPr>
      <t>Cette prime s’applique uniquement aux logements vacants ou occupés par des ménages sous conditions de ressources PLUS, dès lors qu’au moins 50 % de ces logements respectent ce critère.</t>
    </r>
  </si>
  <si>
    <t>oui</t>
  </si>
  <si>
    <t>Petite opération de moins de 10 logements sociaux</t>
  </si>
  <si>
    <t xml:space="preserve">Opération faisant l’objet d’une participation de la collectivité </t>
  </si>
  <si>
    <t>Opération en maîtrise d’ouvrage MOI</t>
  </si>
  <si>
    <r>
      <rPr>
        <b/>
        <sz val="11"/>
        <color rgb="FF000000"/>
        <rFont val="Calibri"/>
        <family val="2"/>
        <charset val="1"/>
      </rPr>
      <t xml:space="preserve">Proximité aux transports en commun 
</t>
    </r>
    <r>
      <rPr>
        <i/>
        <sz val="11"/>
        <color rgb="FF000000"/>
        <rFont val="Calibri"/>
        <family val="2"/>
        <charset val="1"/>
      </rPr>
      <t>Moins de 800m à pied d’un transport en commun en site propre (TCSP) existant ou inscrit au Contrat Plan Etat Région (CPER)</t>
    </r>
  </si>
  <si>
    <t>opération en commune carencée</t>
  </si>
  <si>
    <t>Financement des PLAI</t>
  </si>
  <si>
    <t>Financement PLUS</t>
  </si>
  <si>
    <t>Logement familial ordinaire</t>
  </si>
  <si>
    <t>Résidence sociale</t>
  </si>
  <si>
    <t xml:space="preserve">Taux SRU </t>
  </si>
  <si>
    <t>LLS&lt;25%</t>
  </si>
  <si>
    <t>25%&lt;LLS&lt;35%</t>
  </si>
  <si>
    <t>LLS&gt;35%</t>
  </si>
  <si>
    <t>Forfait de base</t>
  </si>
  <si>
    <t>22 000 €</t>
  </si>
  <si>
    <t>18 000 €</t>
  </si>
  <si>
    <t>12 000 €</t>
  </si>
  <si>
    <t>16 000 €</t>
  </si>
  <si>
    <t>13 000 €</t>
  </si>
  <si>
    <t>Acquisition-Amélioration</t>
  </si>
  <si>
    <r>
      <rPr>
        <sz val="11"/>
        <color rgb="FF262140"/>
        <rFont val="Arial"/>
        <family val="2"/>
        <charset val="1"/>
      </rPr>
      <t xml:space="preserve">Cette prime s’applique uniquement aux logements vacants ou occupés par des ménages sous conditions de ressources PLUS, </t>
    </r>
    <r>
      <rPr>
        <u/>
        <sz val="11"/>
        <color rgb="FF262140"/>
        <rFont val="Arial"/>
        <family val="2"/>
        <charset val="1"/>
      </rPr>
      <t>dès lors qu’au moins 50 % de ces logements respectent ce critère</t>
    </r>
    <r>
      <rPr>
        <sz val="11"/>
        <color rgb="FF262140"/>
        <rFont val="Arial"/>
        <family val="2"/>
        <charset val="1"/>
      </rPr>
      <t>.</t>
    </r>
  </si>
  <si>
    <r>
      <rPr>
        <u/>
        <sz val="11"/>
        <color rgb="FF262140"/>
        <rFont val="Arial"/>
        <family val="2"/>
        <charset val="1"/>
      </rPr>
      <t>Critère de déclenchement :</t>
    </r>
    <r>
      <rPr>
        <sz val="11"/>
        <color rgb="FF262140"/>
        <rFont val="Arial"/>
        <family val="2"/>
        <charset val="1"/>
      </rPr>
      <t xml:space="preserve"> participation minimale de la commune ou de l’EPT à hauteur de 5% du prix de revient HT PLAI/PLUS.</t>
    </r>
  </si>
  <si>
    <t xml:space="preserve">Proximité aux transports en commun </t>
  </si>
  <si>
    <t>Moins de 800m à pied d’un transport en commun en site propre (TCSP) existant ou inscrit au Contrat Plan Etat Région (CPER)</t>
  </si>
  <si>
    <t>Opération en communes carencées SRU</t>
  </si>
  <si>
    <t>Critère de déclenchement : La programmation de l’opération doit, d’une part, respecter les règles de programmations, et d’autre part, être compatible avec les objectifs triennaux.</t>
  </si>
  <si>
    <t>non</t>
  </si>
  <si>
    <t>résidence sociale</t>
  </si>
  <si>
    <t>Total Aides principales (forfait de base + primes cumulatives):</t>
  </si>
  <si>
    <t>Total Aides compémentaires (PLAI Adapté)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</si>
</sst>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
    <numFmt numFmtId="165" formatCode="#,##0.00\ [$€-40C];[Red]\-#,##0.00\ [$€-40C]"/>
    <numFmt numFmtId="166" formatCode="#,##0&quot; €&quot;;[Red]\-#,##0&quot; €&quot;"/>
  </numFmts>
  <fonts count="10" x14ac:knownFonts="1">
    <font>
      <sz val="11"/>
      <color rgb="FF000000"/>
      <name val="Calibri"/>
      <family val="2"/>
      <charset val="1"/>
    </font>
    <font>
      <b/>
      <sz val="11"/>
      <color rgb="FF000000"/>
      <name val="Calibri"/>
      <family val="2"/>
      <charset val="1"/>
    </font>
    <font>
      <sz val="11"/>
      <color rgb="FFFF0000"/>
      <name val="Calibri"/>
      <family val="2"/>
      <charset val="1"/>
    </font>
    <font>
      <sz val="11"/>
      <color rgb="FFFF0000"/>
      <name val="Calibri"/>
      <family val="2"/>
    </font>
    <font>
      <i/>
      <sz val="11"/>
      <color rgb="FF000000"/>
      <name val="Calibri"/>
      <family val="2"/>
      <charset val="1"/>
    </font>
    <font>
      <b/>
      <sz val="10"/>
      <color rgb="FF000000"/>
      <name val="Calibri"/>
      <family val="2"/>
      <charset val="1"/>
    </font>
    <font>
      <sz val="11"/>
      <color rgb="FF262140"/>
      <name val="Arial"/>
      <family val="2"/>
      <charset val="1"/>
    </font>
    <font>
      <b/>
      <sz val="11"/>
      <color rgb="FF262140"/>
      <name val="Arial"/>
      <family val="2"/>
      <charset val="1"/>
    </font>
    <font>
      <u/>
      <sz val="11"/>
      <color rgb="FF262140"/>
      <name val="Arial"/>
      <family val="2"/>
      <charset val="1"/>
    </font>
    <font>
      <sz val="10"/>
      <color rgb="FF262140"/>
      <name val="Arial"/>
      <family val="2"/>
      <charset val="1"/>
    </font>
  </fonts>
  <fills count="7">
    <fill>
      <patternFill patternType="none"/>
    </fill>
    <fill>
      <patternFill patternType="gray125"/>
    </fill>
    <fill>
      <patternFill patternType="solid">
        <fgColor rgb="FFFDEADA"/>
        <bgColor rgb="FFF2F2F2"/>
      </patternFill>
    </fill>
    <fill>
      <patternFill patternType="solid">
        <fgColor rgb="FFDCE6F2"/>
        <bgColor rgb="FFEAF1DD"/>
      </patternFill>
    </fill>
    <fill>
      <patternFill patternType="solid">
        <fgColor rgb="FFFFFFFF"/>
        <bgColor rgb="FFF2F2F2"/>
      </patternFill>
    </fill>
    <fill>
      <patternFill patternType="solid">
        <fgColor rgb="FFF2F2F2"/>
        <bgColor rgb="FFEAF1DD"/>
      </patternFill>
    </fill>
    <fill>
      <patternFill patternType="solid">
        <fgColor rgb="FFEAF1DD"/>
        <bgColor rgb="FFF2F2F2"/>
      </patternFill>
    </fill>
  </fills>
  <borders count="14">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1">
    <xf numFmtId="0" fontId="0" fillId="0" borderId="0"/>
  </cellStyleXfs>
  <cellXfs count="38">
    <xf numFmtId="0" fontId="0" fillId="0" borderId="0" xfId="0"/>
    <xf numFmtId="0" fontId="0" fillId="0" borderId="0" xfId="0" applyBorder="1" applyAlignment="1">
      <alignment horizontal="left"/>
    </xf>
    <xf numFmtId="0" fontId="1" fillId="0" borderId="0" xfId="0" applyFont="1"/>
    <xf numFmtId="0" fontId="0" fillId="0" borderId="0" xfId="0" applyAlignment="1">
      <alignment horizontal="center"/>
    </xf>
    <xf numFmtId="0" fontId="2" fillId="2" borderId="0" xfId="0" applyFont="1" applyFill="1"/>
    <xf numFmtId="0" fontId="3" fillId="2" borderId="0" xfId="0" applyFont="1" applyFill="1"/>
    <xf numFmtId="164" fontId="0" fillId="2" borderId="0" xfId="0" applyNumberFormat="1" applyFill="1"/>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165" fontId="0" fillId="3" borderId="1" xfId="0" applyNumberFormat="1" applyFill="1" applyBorder="1"/>
    <xf numFmtId="0" fontId="0" fillId="2" borderId="1" xfId="0" applyFont="1" applyFill="1" applyBorder="1"/>
    <xf numFmtId="165" fontId="0" fillId="0" borderId="0" xfId="0" applyNumberFormat="1"/>
    <xf numFmtId="165" fontId="1" fillId="3" borderId="3" xfId="0" applyNumberFormat="1" applyFont="1" applyFill="1" applyBorder="1" applyAlignment="1">
      <alignment horizontal="center" vertical="center"/>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7" fillId="0" borderId="5" xfId="0" applyFont="1" applyBorder="1" applyAlignment="1">
      <alignment horizontal="justify" vertical="center" wrapText="1"/>
    </xf>
    <xf numFmtId="0" fontId="7" fillId="4" borderId="6" xfId="0" applyFont="1" applyFill="1" applyBorder="1" applyAlignment="1">
      <alignment horizontal="center" vertical="center" wrapText="1"/>
    </xf>
    <xf numFmtId="0" fontId="6" fillId="6" borderId="6" xfId="0" applyFont="1" applyFill="1" applyBorder="1" applyAlignment="1">
      <alignment horizontal="center" vertical="center" wrapText="1"/>
    </xf>
    <xf numFmtId="166" fontId="6" fillId="6" borderId="6" xfId="0" applyNumberFormat="1" applyFont="1" applyFill="1" applyBorder="1" applyAlignment="1">
      <alignment horizontal="center" vertical="center" wrapText="1"/>
    </xf>
    <xf numFmtId="166" fontId="6" fillId="5" borderId="8" xfId="0" applyNumberFormat="1" applyFont="1" applyFill="1" applyBorder="1" applyAlignment="1">
      <alignment horizontal="center" vertical="center" wrapText="1"/>
    </xf>
    <xf numFmtId="166" fontId="6" fillId="5" borderId="6" xfId="0" applyNumberFormat="1" applyFont="1" applyFill="1" applyBorder="1" applyAlignment="1">
      <alignment horizontal="center" vertical="center" wrapText="1"/>
    </xf>
    <xf numFmtId="166" fontId="6" fillId="5" borderId="9" xfId="0" applyNumberFormat="1" applyFont="1" applyFill="1" applyBorder="1" applyAlignment="1">
      <alignment horizontal="center" vertical="center" wrapText="1"/>
    </xf>
    <xf numFmtId="0" fontId="5" fillId="0" borderId="2" xfId="0" applyFont="1" applyBorder="1" applyAlignment="1">
      <alignment horizontal="center" vertical="center"/>
    </xf>
    <xf numFmtId="0" fontId="0" fillId="0" borderId="1" xfId="0" applyFont="1" applyBorder="1" applyAlignment="1">
      <alignment horizontal="left" wrapText="1"/>
    </xf>
    <xf numFmtId="0" fontId="2" fillId="2" borderId="0" xfId="0" applyFont="1" applyFill="1" applyBorder="1" applyAlignment="1">
      <alignment horizontal="center"/>
    </xf>
    <xf numFmtId="0" fontId="1" fillId="0" borderId="1" xfId="0" applyFont="1" applyBorder="1" applyAlignment="1">
      <alignment horizontal="center" vertical="center" wrapText="1"/>
    </xf>
    <xf numFmtId="0" fontId="7" fillId="0" borderId="7" xfId="0" applyFont="1" applyBorder="1" applyAlignment="1">
      <alignment horizontal="justify" vertical="center" wrapText="1"/>
    </xf>
    <xf numFmtId="166" fontId="6" fillId="5" borderId="11" xfId="0" applyNumberFormat="1" applyFont="1" applyFill="1" applyBorder="1" applyAlignment="1">
      <alignment horizontal="center" vertical="center" wrapText="1"/>
    </xf>
    <xf numFmtId="166" fontId="6" fillId="5" borderId="12" xfId="0" applyNumberFormat="1" applyFont="1" applyFill="1" applyBorder="1" applyAlignment="1">
      <alignment horizontal="center" vertical="center" wrapText="1"/>
    </xf>
    <xf numFmtId="166" fontId="6" fillId="5" borderId="13" xfId="0" applyNumberFormat="1" applyFont="1" applyFill="1" applyBorder="1" applyAlignment="1">
      <alignment horizontal="center" vertical="center" wrapText="1"/>
    </xf>
    <xf numFmtId="0" fontId="9" fillId="5" borderId="7"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5" borderId="10" xfId="0" applyFont="1" applyFill="1" applyBorder="1" applyAlignment="1">
      <alignment horizontal="center" vertical="center" wrapText="1"/>
    </xf>
    <xf numFmtId="0" fontId="7" fillId="0" borderId="4" xfId="0" applyFont="1" applyBorder="1" applyAlignment="1">
      <alignment horizontal="justify" vertical="center" wrapText="1"/>
    </xf>
    <xf numFmtId="0" fontId="8" fillId="5" borderId="4" xfId="0" applyFont="1" applyFill="1" applyBorder="1" applyAlignment="1">
      <alignment horizontal="justify" vertical="center" wrapText="1"/>
    </xf>
    <xf numFmtId="0" fontId="7" fillId="4" borderId="4" xfId="0" applyFont="1" applyFill="1" applyBorder="1" applyAlignment="1">
      <alignment horizontal="center" vertical="center" wrapText="1"/>
    </xf>
    <xf numFmtId="0" fontId="6" fillId="5" borderId="5"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AF1DD"/>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F2F2F2"/>
      <rgbColor rgb="FFCCFFCC"/>
      <rgbColor rgb="FFFDEADA"/>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621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abSelected="1" view="pageBreakPreview" zoomScaleNormal="120" zoomScaleSheetLayoutView="100" workbookViewId="0">
      <selection activeCell="B13" sqref="B13"/>
    </sheetView>
  </sheetViews>
  <sheetFormatPr baseColWidth="10" defaultColWidth="9.140625" defaultRowHeight="15" x14ac:dyDescent="0.25"/>
  <cols>
    <col min="1" max="1" width="33.85546875" customWidth="1"/>
    <col min="2" max="2" width="22.42578125" customWidth="1"/>
    <col min="3" max="3" width="14.5703125" customWidth="1"/>
    <col min="4" max="4" width="10.7109375" customWidth="1"/>
    <col min="5" max="5" width="15.85546875" customWidth="1"/>
    <col min="6" max="9" width="10.7109375" customWidth="1"/>
    <col min="10" max="10" width="5.85546875" customWidth="1"/>
    <col min="11" max="11" width="25" customWidth="1"/>
    <col min="12" max="1025" width="10.7109375" customWidth="1"/>
  </cols>
  <sheetData>
    <row r="1" spans="1:5" ht="15" customHeight="1" x14ac:dyDescent="0.25">
      <c r="A1" s="24" t="s">
        <v>0</v>
      </c>
      <c r="B1" s="24"/>
      <c r="C1" s="24"/>
      <c r="D1" s="24"/>
      <c r="E1" s="24"/>
    </row>
    <row r="2" spans="1:5" x14ac:dyDescent="0.25">
      <c r="A2" s="24"/>
      <c r="B2" s="24"/>
      <c r="C2" s="24"/>
      <c r="D2" s="24"/>
      <c r="E2" s="24"/>
    </row>
    <row r="3" spans="1:5" x14ac:dyDescent="0.25">
      <c r="A3" s="24"/>
      <c r="B3" s="24"/>
      <c r="C3" s="24"/>
      <c r="D3" s="24"/>
      <c r="E3" s="24"/>
    </row>
    <row r="4" spans="1:5" x14ac:dyDescent="0.25">
      <c r="A4" s="1"/>
      <c r="B4" s="1"/>
      <c r="C4" s="1"/>
      <c r="D4" s="1"/>
      <c r="E4" s="1"/>
    </row>
    <row r="5" spans="1:5" x14ac:dyDescent="0.25">
      <c r="A5" s="2" t="s">
        <v>1</v>
      </c>
      <c r="B5" t="s">
        <v>2</v>
      </c>
      <c r="D5" s="3"/>
      <c r="E5" s="2" t="s">
        <v>3</v>
      </c>
    </row>
    <row r="6" spans="1:5" x14ac:dyDescent="0.25">
      <c r="A6" s="2" t="s">
        <v>4</v>
      </c>
      <c r="B6" s="4"/>
      <c r="C6" s="2" t="s">
        <v>6</v>
      </c>
      <c r="D6" s="4"/>
    </row>
    <row r="7" spans="1:5" x14ac:dyDescent="0.25">
      <c r="A7" s="2" t="s">
        <v>7</v>
      </c>
      <c r="B7" s="25"/>
      <c r="C7" s="25"/>
      <c r="D7" s="25"/>
      <c r="E7" s="25"/>
    </row>
    <row r="8" spans="1:5" x14ac:dyDescent="0.25">
      <c r="B8" s="25"/>
      <c r="C8" s="25"/>
      <c r="D8" s="25"/>
      <c r="E8" s="25"/>
    </row>
    <row r="9" spans="1:5" x14ac:dyDescent="0.25">
      <c r="A9" s="2" t="s">
        <v>8</v>
      </c>
      <c r="B9" s="5"/>
      <c r="C9" s="2" t="s">
        <v>9</v>
      </c>
      <c r="D9" s="6"/>
    </row>
    <row r="11" spans="1:5" x14ac:dyDescent="0.25">
      <c r="A11" s="7"/>
      <c r="B11" s="7" t="s">
        <v>10</v>
      </c>
      <c r="C11" s="7" t="s">
        <v>11</v>
      </c>
      <c r="D11" s="7" t="s">
        <v>12</v>
      </c>
      <c r="E11" s="7" t="s">
        <v>13</v>
      </c>
    </row>
    <row r="12" spans="1:5" x14ac:dyDescent="0.25">
      <c r="A12" s="7" t="s">
        <v>14</v>
      </c>
      <c r="B12" s="8">
        <v>0</v>
      </c>
      <c r="C12" s="8">
        <v>0</v>
      </c>
      <c r="D12" s="8">
        <v>0</v>
      </c>
      <c r="E12" s="8">
        <v>0</v>
      </c>
    </row>
    <row r="15" spans="1:5" ht="44.25" customHeight="1" x14ac:dyDescent="0.25">
      <c r="A15" s="26" t="s">
        <v>15</v>
      </c>
      <c r="B15" s="26"/>
      <c r="C15" s="26"/>
      <c r="D15" s="26"/>
      <c r="E15" s="10">
        <f>IF(D9&lt;25%,22000*(B12+C12),IF(D9&gt;35%,(B12+C12)*13000,16000*(B12+C12)))</f>
        <v>0</v>
      </c>
    </row>
    <row r="16" spans="1:5" ht="42.75" customHeight="1" x14ac:dyDescent="0.25">
      <c r="A16" s="7"/>
      <c r="B16" s="7" t="s">
        <v>16</v>
      </c>
      <c r="C16" s="7" t="s">
        <v>17</v>
      </c>
      <c r="D16" s="7" t="s">
        <v>18</v>
      </c>
      <c r="E16" s="7" t="s">
        <v>19</v>
      </c>
    </row>
    <row r="17" spans="1:7" ht="105" x14ac:dyDescent="0.25">
      <c r="A17" s="9" t="s">
        <v>20</v>
      </c>
      <c r="B17" s="11" t="s">
        <v>21</v>
      </c>
      <c r="C17" s="10">
        <f>IF(B17="oui",($B$12+$C$12)*Feuil2!$B$5,)</f>
        <v>0</v>
      </c>
      <c r="D17" s="10">
        <f>IF(B17="oui",$D$12*Feuil2!G5,)</f>
        <v>0</v>
      </c>
      <c r="E17" s="10">
        <f t="shared" ref="E17:E22" si="0">C17+D17</f>
        <v>0</v>
      </c>
    </row>
    <row r="18" spans="1:7" ht="104.25" customHeight="1" x14ac:dyDescent="0.25">
      <c r="A18" s="9" t="s">
        <v>22</v>
      </c>
      <c r="B18" s="11" t="s">
        <v>48</v>
      </c>
      <c r="C18" s="10">
        <f>IF(B18="oui",($B$12+$C$12)*Feuil2!B7,)</f>
        <v>0</v>
      </c>
      <c r="D18" s="10">
        <f>IF(B18="oui",$D$12*Feuil2!G7,)</f>
        <v>0</v>
      </c>
      <c r="E18" s="10">
        <f t="shared" si="0"/>
        <v>0</v>
      </c>
    </row>
    <row r="19" spans="1:7" ht="28.5" customHeight="1" x14ac:dyDescent="0.25">
      <c r="A19" s="9" t="s">
        <v>23</v>
      </c>
      <c r="B19" s="11" t="s">
        <v>48</v>
      </c>
      <c r="C19" s="10">
        <f>IF(B19="oui",($B$12+$C$12)*Feuil2!$B$8,)</f>
        <v>0</v>
      </c>
      <c r="D19" s="10">
        <f>IF(B19="oui",$D$12*Feuil2!G8,)</f>
        <v>0</v>
      </c>
      <c r="E19" s="10">
        <f t="shared" si="0"/>
        <v>0</v>
      </c>
    </row>
    <row r="20" spans="1:7" ht="30" x14ac:dyDescent="0.25">
      <c r="A20" s="9" t="s">
        <v>24</v>
      </c>
      <c r="B20" s="11" t="s">
        <v>48</v>
      </c>
      <c r="C20" s="10">
        <f>IF(B20="oui",($B$12+$C$12)*Feuil2!$B$10,)</f>
        <v>0</v>
      </c>
      <c r="D20" s="10">
        <f>IF(B20="oui",$D$12*Feuil2!G10,)</f>
        <v>0</v>
      </c>
      <c r="E20" s="10">
        <f t="shared" si="0"/>
        <v>0</v>
      </c>
    </row>
    <row r="21" spans="1:7" ht="132" customHeight="1" x14ac:dyDescent="0.25">
      <c r="A21" s="9" t="s">
        <v>25</v>
      </c>
      <c r="B21" s="11" t="s">
        <v>21</v>
      </c>
      <c r="C21" s="10">
        <f>IF(B21="oui",($B$12+$C$12)*Feuil2!$B$11,)</f>
        <v>0</v>
      </c>
      <c r="D21" s="10">
        <f>IF(B21="oui",$D$12*Feuil2!G11,)</f>
        <v>0</v>
      </c>
      <c r="E21" s="10">
        <f t="shared" si="0"/>
        <v>0</v>
      </c>
    </row>
    <row r="22" spans="1:7" ht="25.5" customHeight="1" x14ac:dyDescent="0.25">
      <c r="A22" s="9" t="s">
        <v>26</v>
      </c>
      <c r="B22" s="11" t="s">
        <v>48</v>
      </c>
      <c r="C22" s="10">
        <f>IF(B22="oui",($B$12+$C$12)*Feuil2!B13,)</f>
        <v>0</v>
      </c>
      <c r="D22" s="10">
        <f>IF(B22="oui",$D$12*Feuil2!G13,)</f>
        <v>0</v>
      </c>
      <c r="E22" s="10">
        <f t="shared" si="0"/>
        <v>0</v>
      </c>
    </row>
    <row r="23" spans="1:7" x14ac:dyDescent="0.25">
      <c r="C23" s="12"/>
      <c r="D23" s="12"/>
      <c r="E23" s="12"/>
    </row>
    <row r="24" spans="1:7" ht="48.75" customHeight="1" x14ac:dyDescent="0.25">
      <c r="B24" s="23" t="s">
        <v>50</v>
      </c>
      <c r="C24" s="23"/>
      <c r="D24" s="23"/>
      <c r="E24" s="13">
        <f>E15+E17+E18+E19+E20+E21+E22</f>
        <v>0</v>
      </c>
    </row>
    <row r="25" spans="1:7" ht="30" customHeight="1" x14ac:dyDescent="0.25"/>
    <row r="26" spans="1:7" ht="25.5" customHeight="1" x14ac:dyDescent="0.25">
      <c r="B26" s="23" t="s">
        <v>51</v>
      </c>
      <c r="C26" s="23"/>
      <c r="D26" s="23"/>
      <c r="E26" s="13">
        <f>IF(B6="Logement familial ordinaire",C12*17500,C12*15500)</f>
        <v>0</v>
      </c>
    </row>
    <row r="27" spans="1:7" ht="74.25" customHeight="1" x14ac:dyDescent="0.25">
      <c r="G27">
        <f>IF(C13&gt;=51,C10*0.0007,IF(C13&lt;31,C10*0.0013,C10*0.001))</f>
        <v>0</v>
      </c>
    </row>
    <row r="28" spans="1:7" ht="85.5" customHeight="1" x14ac:dyDescent="0.25"/>
  </sheetData>
  <mergeCells count="5">
    <mergeCell ref="B26:D26"/>
    <mergeCell ref="A1:E3"/>
    <mergeCell ref="B7:E8"/>
    <mergeCell ref="A15:D15"/>
    <mergeCell ref="B24:D24"/>
  </mergeCells>
  <pageMargins left="0.7" right="0.7" top="0.75" bottom="0.75" header="0.51180555555555496" footer="0.51180555555555496"/>
  <pageSetup paperSize="9" scale="73" firstPageNumber="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prompt="La prime est-elle octroyée ?">
          <x14:formula1>
            <xm:f>Feuil3!$A$1:$A$2</xm:f>
          </x14:formula1>
          <x14:formula2>
            <xm:f>0</xm:f>
          </x14:formula2>
          <xm:sqref>B17:B22</xm:sqref>
        </x14:dataValidation>
        <x14:dataValidation type="list" allowBlank="1" showInputMessage="1" showErrorMessage="1" prompt="quel type de logement">
          <x14:formula1>
            <xm:f>Feuil3!$A$5:$A$6</xm:f>
          </x14:formula1>
          <x14:formula2>
            <xm:f>0</xm:f>
          </x14:formula2>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B4" zoomScale="120" zoomScaleNormal="120" workbookViewId="0">
      <selection activeCell="B14" sqref="B14:G14"/>
    </sheetView>
  </sheetViews>
  <sheetFormatPr baseColWidth="10" defaultColWidth="9.140625" defaultRowHeight="15" x14ac:dyDescent="0.25"/>
  <cols>
    <col min="1" max="1" width="32.85546875" customWidth="1"/>
    <col min="2" max="1025" width="10.7109375" customWidth="1"/>
  </cols>
  <sheetData>
    <row r="1" spans="1:7" ht="15.75" customHeight="1" x14ac:dyDescent="0.25">
      <c r="A1" s="14"/>
      <c r="B1" s="36" t="s">
        <v>27</v>
      </c>
      <c r="C1" s="36"/>
      <c r="D1" s="36"/>
      <c r="E1" s="36"/>
      <c r="F1" s="36"/>
      <c r="G1" s="36" t="s">
        <v>28</v>
      </c>
    </row>
    <row r="2" spans="1:7" ht="15.75" customHeight="1" x14ac:dyDescent="0.25">
      <c r="A2" s="15"/>
      <c r="B2" s="36" t="s">
        <v>29</v>
      </c>
      <c r="C2" s="36"/>
      <c r="D2" s="36"/>
      <c r="E2" s="36" t="s">
        <v>30</v>
      </c>
      <c r="F2" s="36"/>
      <c r="G2" s="36"/>
    </row>
    <row r="3" spans="1:7" ht="30" x14ac:dyDescent="0.25">
      <c r="A3" s="16" t="s">
        <v>31</v>
      </c>
      <c r="B3" s="17" t="s">
        <v>32</v>
      </c>
      <c r="C3" s="17" t="s">
        <v>33</v>
      </c>
      <c r="D3" s="17" t="s">
        <v>34</v>
      </c>
      <c r="E3" s="17" t="s">
        <v>32</v>
      </c>
      <c r="F3" s="17" t="s">
        <v>34</v>
      </c>
      <c r="G3" s="17"/>
    </row>
    <row r="4" spans="1:7" ht="15.75" thickBot="1" x14ac:dyDescent="0.3">
      <c r="A4" s="16" t="s">
        <v>35</v>
      </c>
      <c r="B4" s="18" t="s">
        <v>36</v>
      </c>
      <c r="C4" s="18" t="s">
        <v>37</v>
      </c>
      <c r="D4" s="18" t="s">
        <v>38</v>
      </c>
      <c r="E4" s="18" t="s">
        <v>39</v>
      </c>
      <c r="F4" s="18" t="s">
        <v>40</v>
      </c>
      <c r="G4" s="19">
        <v>0</v>
      </c>
    </row>
    <row r="5" spans="1:7" ht="15" customHeight="1" thickBot="1" x14ac:dyDescent="0.3">
      <c r="A5" s="34" t="s">
        <v>41</v>
      </c>
      <c r="B5" s="28">
        <v>6000</v>
      </c>
      <c r="C5" s="29"/>
      <c r="D5" s="29"/>
      <c r="E5" s="29"/>
      <c r="F5" s="30"/>
      <c r="G5" s="20">
        <v>3000</v>
      </c>
    </row>
    <row r="6" spans="1:7" ht="92.25" customHeight="1" thickBot="1" x14ac:dyDescent="0.3">
      <c r="A6" s="34"/>
      <c r="B6" s="37" t="s">
        <v>42</v>
      </c>
      <c r="C6" s="37"/>
      <c r="D6" s="37"/>
      <c r="E6" s="37"/>
      <c r="F6" s="37"/>
      <c r="G6" s="37"/>
    </row>
    <row r="7" spans="1:7" ht="90.75" customHeight="1" thickBot="1" x14ac:dyDescent="0.3">
      <c r="A7" s="16" t="s">
        <v>22</v>
      </c>
      <c r="B7" s="28">
        <v>2000</v>
      </c>
      <c r="C7" s="29"/>
      <c r="D7" s="29"/>
      <c r="E7" s="29"/>
      <c r="F7" s="30"/>
      <c r="G7" s="21">
        <v>1000</v>
      </c>
    </row>
    <row r="8" spans="1:7" ht="15.75" customHeight="1" thickBot="1" x14ac:dyDescent="0.3">
      <c r="A8" s="34" t="s">
        <v>23</v>
      </c>
      <c r="B8" s="28">
        <v>2000</v>
      </c>
      <c r="C8" s="29"/>
      <c r="D8" s="29"/>
      <c r="E8" s="29"/>
      <c r="F8" s="30"/>
      <c r="G8" s="21">
        <v>1000</v>
      </c>
    </row>
    <row r="9" spans="1:7" ht="99.75" customHeight="1" thickBot="1" x14ac:dyDescent="0.3">
      <c r="A9" s="34"/>
      <c r="B9" s="35" t="s">
        <v>43</v>
      </c>
      <c r="C9" s="35"/>
      <c r="D9" s="35"/>
      <c r="E9" s="35"/>
      <c r="F9" s="35"/>
      <c r="G9" s="35"/>
    </row>
    <row r="10" spans="1:7" ht="75.75" customHeight="1" thickBot="1" x14ac:dyDescent="0.3">
      <c r="A10" s="16" t="s">
        <v>24</v>
      </c>
      <c r="B10" s="28">
        <v>3000</v>
      </c>
      <c r="C10" s="29"/>
      <c r="D10" s="29"/>
      <c r="E10" s="29"/>
      <c r="F10" s="30"/>
      <c r="G10" s="21">
        <v>1500</v>
      </c>
    </row>
    <row r="11" spans="1:7" ht="15.75" customHeight="1" thickBot="1" x14ac:dyDescent="0.3">
      <c r="A11" s="27" t="s">
        <v>44</v>
      </c>
      <c r="B11" s="28">
        <v>3000</v>
      </c>
      <c r="C11" s="29"/>
      <c r="D11" s="29"/>
      <c r="E11" s="29"/>
      <c r="F11" s="30"/>
      <c r="G11" s="21">
        <v>1500</v>
      </c>
    </row>
    <row r="12" spans="1:7" ht="59.25" customHeight="1" thickBot="1" x14ac:dyDescent="0.3">
      <c r="A12" s="27"/>
      <c r="B12" s="31" t="s">
        <v>45</v>
      </c>
      <c r="C12" s="31"/>
      <c r="D12" s="31"/>
      <c r="E12" s="31"/>
      <c r="F12" s="31"/>
      <c r="G12" s="31"/>
    </row>
    <row r="13" spans="1:7" ht="15.75" customHeight="1" thickBot="1" x14ac:dyDescent="0.3">
      <c r="A13" s="32" t="s">
        <v>46</v>
      </c>
      <c r="B13" s="28">
        <v>3000</v>
      </c>
      <c r="C13" s="29"/>
      <c r="D13" s="29"/>
      <c r="E13" s="29"/>
      <c r="F13" s="30"/>
      <c r="G13" s="22">
        <v>1500</v>
      </c>
    </row>
    <row r="14" spans="1:7" ht="113.25" customHeight="1" thickBot="1" x14ac:dyDescent="0.3">
      <c r="A14" s="32"/>
      <c r="B14" s="33" t="s">
        <v>47</v>
      </c>
      <c r="C14" s="33"/>
      <c r="D14" s="33"/>
      <c r="E14" s="33"/>
      <c r="F14" s="33"/>
      <c r="G14" s="33"/>
    </row>
  </sheetData>
  <mergeCells count="18">
    <mergeCell ref="B1:F1"/>
    <mergeCell ref="G1:G2"/>
    <mergeCell ref="B2:D2"/>
    <mergeCell ref="E2:F2"/>
    <mergeCell ref="A5:A6"/>
    <mergeCell ref="B5:F5"/>
    <mergeCell ref="B6:G6"/>
    <mergeCell ref="B7:F7"/>
    <mergeCell ref="A8:A9"/>
    <mergeCell ref="B8:F8"/>
    <mergeCell ref="B9:G9"/>
    <mergeCell ref="B10:F10"/>
    <mergeCell ref="A11:A12"/>
    <mergeCell ref="B11:F11"/>
    <mergeCell ref="B12:G12"/>
    <mergeCell ref="A13:A14"/>
    <mergeCell ref="B13:F13"/>
    <mergeCell ref="B14:G14"/>
  </mergeCells>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20" zoomScaleNormal="120" workbookViewId="0">
      <selection activeCell="A7" sqref="A7"/>
    </sheetView>
  </sheetViews>
  <sheetFormatPr baseColWidth="10" defaultColWidth="9.140625" defaultRowHeight="15" x14ac:dyDescent="0.25"/>
  <cols>
    <col min="1" max="1025" width="10.7109375" customWidth="1"/>
  </cols>
  <sheetData>
    <row r="1" spans="1:1" x14ac:dyDescent="0.25">
      <c r="A1" t="s">
        <v>21</v>
      </c>
    </row>
    <row r="2" spans="1:1" x14ac:dyDescent="0.25">
      <c r="A2" t="s">
        <v>48</v>
      </c>
    </row>
    <row r="5" spans="1:1" x14ac:dyDescent="0.25">
      <c r="A5" t="s">
        <v>5</v>
      </c>
    </row>
    <row r="6" spans="1:1" x14ac:dyDescent="0.25">
      <c r="A6" t="s">
        <v>49</v>
      </c>
    </row>
  </sheetData>
  <pageMargins left="0.7" right="0.7" top="0.75" bottom="0.75" header="0.51180555555555496" footer="0.51180555555555496"/>
  <pageSetup paperSize="9" firstPageNumber="0"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80249CF90AB24BBBC6EFA91E5676B0" ma:contentTypeVersion="1" ma:contentTypeDescription="Crée un document." ma:contentTypeScope="" ma:versionID="9e9bf11bad2269c0b65f27fda34b5045">
  <xsd:schema xmlns:xsd="http://www.w3.org/2001/XMLSchema" xmlns:xs="http://www.w3.org/2001/XMLSchema" xmlns:p="http://schemas.microsoft.com/office/2006/metadata/properties" xmlns:ns2="9b2d6774-1410-4e3a-b94c-2a19e0b1e1b0" targetNamespace="http://schemas.microsoft.com/office/2006/metadata/properties" ma:root="true" ma:fieldsID="e5f272886c14b0807b0eb482a59f36cc" ns2:_="">
    <xsd:import namespace="9b2d6774-1410-4e3a-b94c-2a19e0b1e1b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2d6774-1410-4e3a-b94c-2a19e0b1e1b0"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DB7711-E618-491D-9D9F-F3D36ACE87F1}"/>
</file>

<file path=customXml/itemProps2.xml><?xml version="1.0" encoding="utf-8"?>
<ds:datastoreItem xmlns:ds="http://schemas.openxmlformats.org/officeDocument/2006/customXml" ds:itemID="{3F93B8BE-7E7A-4D05-B370-862EF816C692}"/>
</file>

<file path=customXml/itemProps3.xml><?xml version="1.0" encoding="utf-8"?>
<ds:datastoreItem xmlns:ds="http://schemas.openxmlformats.org/officeDocument/2006/customXml" ds:itemID="{F89F1D86-C69A-4A02-9FB7-35199600F399}"/>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AZOR Carole</dc:creator>
  <cp:lastModifiedBy>AZOR Carole</cp:lastModifiedBy>
  <cp:revision>1</cp:revision>
  <cp:lastPrinted>2022-04-28T12:28:19Z</cp:lastPrinted>
  <dcterms:created xsi:type="dcterms:W3CDTF">2022-04-27T10:44:03Z</dcterms:created>
  <dcterms:modified xsi:type="dcterms:W3CDTF">2022-05-16T14:59:16Z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0x010100FE80249CF90AB24BBBC6EFA91E5676B0</vt:lpwstr>
  </property>
</Properties>
</file>