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10. Harmonia\Suivi2024__Exercice2023\EvolutionsMaquettes\ER sociaux\"/>
    </mc:Choice>
  </mc:AlternateContent>
  <xr:revisionPtr revIDLastSave="0" documentId="13_ncr:1_{9E465141-1424-42F5-BD5E-F1D3E2BB4199}" xr6:coauthVersionLast="47" xr6:coauthVersionMax="47" xr10:uidLastSave="{00000000-0000-0000-0000-000000000000}"/>
  <bookViews>
    <workbookView xWindow="20370" yWindow="-120" windowWidth="29040" windowHeight="15840" xr2:uid="{3F4C8E0B-0975-4D23-B7E5-11A9B6BFD65C}"/>
  </bookViews>
  <sheets>
    <sheet name="4 - PEEC" sheetId="1" r:id="rId1"/>
    <sheet name="Notice_PEEC" sheetId="2" r:id="rId2"/>
  </sheets>
  <definedNames>
    <definedName name="_ANC_DF_101_30_82_AUT">'4 - PEEC'!$P$31</definedName>
    <definedName name="_ANC_DF_101_30_82_CLO">'4 - PEEC'!$Q$31</definedName>
    <definedName name="_ANC_DF_101_30_82_CRD">'4 - PEEC'!$M$31</definedName>
    <definedName name="_ANC_DF_101_30_82_CRD_SCE">'4 - PEEC'!$H$31</definedName>
    <definedName name="_ANC_DF_101_30_82_DBT">'4 - PEEC'!$L$31</definedName>
    <definedName name="_ANC_DF_101_30_82_DBT_SCE">'4 - PEEC'!$F$31</definedName>
    <definedName name="_ANC_DF_101_30_82_FUS">'4 - PEEC'!$K$31</definedName>
    <definedName name="_ANC_DF_101_30_82_IRC">'4 - PEEC'!$O$31</definedName>
    <definedName name="_ANC_DF_101_30_82_OUV">'4 - PEEC'!$J$31</definedName>
    <definedName name="_ANC_DF_101_30_82_TRF">'4 - PEEC'!$N$31</definedName>
    <definedName name="_ANC_DF_101_30_83_AUT">'4 - PEEC'!$P$32</definedName>
    <definedName name="_ANC_DF_101_30_83_CLO">'4 - PEEC'!$Q$32</definedName>
    <definedName name="_ANC_DF_101_30_83_CRD">'4 - PEEC'!$M$32</definedName>
    <definedName name="_ANC_DF_101_30_83_CRD_SCE">'4 - PEEC'!$H$32</definedName>
    <definedName name="_ANC_DF_101_30_83_DBT">'4 - PEEC'!$L$32</definedName>
    <definedName name="_ANC_DF_101_30_83_DBT_SCE">'4 - PEEC'!$F$32</definedName>
    <definedName name="_ANC_DF_101_30_83_FUS">'4 - PEEC'!$K$32</definedName>
    <definedName name="_ANC_DF_101_30_83_IRC">'4 - PEEC'!$O$32</definedName>
    <definedName name="_ANC_DF_101_30_83_OUV">'4 - PEEC'!$J$32</definedName>
    <definedName name="_ANC_DF_101_30_83_TRF">'4 - PEEC'!$N$32</definedName>
    <definedName name="_ANC_DF_101_3172181_82_AUT">'4 - PEEC'!$P$47</definedName>
    <definedName name="_ANC_DF_101_3172181_82_CLO">'4 - PEEC'!$Q$47</definedName>
    <definedName name="_ANC_DF_101_3172181_82_CRD">'4 - PEEC'!$M$47</definedName>
    <definedName name="_ANC_DF_101_3172181_82_CRD_SCE">'4 - PEEC'!$F$47</definedName>
    <definedName name="_ANC_DF_101_3172181_82_DBT">'4 - PEEC'!$L$47</definedName>
    <definedName name="_ANC_DF_101_3172181_82_FUS">'4 - PEEC'!$K$47</definedName>
    <definedName name="_ANC_DF_101_3172181_82_IRC">'4 - PEEC'!$O$47</definedName>
    <definedName name="_ANC_DF_101_3172181_82_OUV">'4 - PEEC'!$J$47</definedName>
    <definedName name="_ANC_DF_101_3172181_82_TRF">'4 - PEEC'!$N$47</definedName>
    <definedName name="_ANC_DF_101_3172181_83_AUT">'4 - PEEC'!$P$76</definedName>
    <definedName name="_ANC_DF_101_3172181_83_CLO">'4 - PEEC'!$Q$76</definedName>
    <definedName name="_ANC_DF_101_3172181_83_CRD">'4 - PEEC'!$M$76</definedName>
    <definedName name="_ANC_DF_101_3172181_83_CRD_SCE">'4 - PEEC'!$F$76</definedName>
    <definedName name="_ANC_DF_101_3172181_83_DBT">'4 - PEEC'!$L$76</definedName>
    <definedName name="_ANC_DF_101_3172181_83_FUS">'4 - PEEC'!$K$76</definedName>
    <definedName name="_ANC_DF_101_3172181_83_IRC">'4 - PEEC'!$O$76</definedName>
    <definedName name="_ANC_DF_101_3172181_83_OUV">'4 - PEEC'!$J$76</definedName>
    <definedName name="_ANC_DF_101_3172181_83_TRF">'4 - PEEC'!$N$76</definedName>
    <definedName name="_ANC_DF_101_3172182_82_AUT">'4 - PEEC'!$P$48</definedName>
    <definedName name="_ANC_DF_101_3172182_82_CLO">'4 - PEEC'!$Q$48</definedName>
    <definedName name="_ANC_DF_101_3172182_82_CRD">'4 - PEEC'!$M$48</definedName>
    <definedName name="_ANC_DF_101_3172182_82_CRD_SCE">'4 - PEEC'!$F$48</definedName>
    <definedName name="_ANC_DF_101_3172182_82_DBT">'4 - PEEC'!$L$48</definedName>
    <definedName name="_ANC_DF_101_3172182_82_FUS">'4 - PEEC'!$K$48</definedName>
    <definedName name="_ANC_DF_101_3172182_82_IRC">'4 - PEEC'!$O$48</definedName>
    <definedName name="_ANC_DF_101_3172182_82_OUV">'4 - PEEC'!$J$48</definedName>
    <definedName name="_ANC_DF_101_3172182_82_TRF">'4 - PEEC'!$N$48</definedName>
    <definedName name="_ANC_DF_101_3172182_83_AUT">'4 - PEEC'!$P$77</definedName>
    <definedName name="_ANC_DF_101_3172182_83_CLO">'4 - PEEC'!$Q$77</definedName>
    <definedName name="_ANC_DF_101_3172182_83_CRD">'4 - PEEC'!$M$77</definedName>
    <definedName name="_ANC_DF_101_3172182_83_CRD_SCE">'4 - PEEC'!$F$77</definedName>
    <definedName name="_ANC_DF_101_3172182_83_DBT">'4 - PEEC'!$L$77</definedName>
    <definedName name="_ANC_DF_101_3172182_83_FUS">'4 - PEEC'!$K$77</definedName>
    <definedName name="_ANC_DF_101_3172182_83_IRC">'4 - PEEC'!$O$77</definedName>
    <definedName name="_ANC_DF_101_3172182_83_OUV">'4 - PEEC'!$J$77</definedName>
    <definedName name="_ANC_DF_101_3172182_83_TRF">'4 - PEEC'!$N$77</definedName>
    <definedName name="_ANC_DF_101_3172183_82_AUT">'4 - PEEC'!$P$49</definedName>
    <definedName name="_ANC_DF_101_3172183_82_CLO">'4 - PEEC'!$Q$49</definedName>
    <definedName name="_ANC_DF_101_3172183_82_CRD">'4 - PEEC'!$M$49</definedName>
    <definedName name="_ANC_DF_101_3172183_82_CRD_SCE">'4 - PEEC'!$F$49</definedName>
    <definedName name="_ANC_DF_101_3172183_82_DBT">'4 - PEEC'!$L$49</definedName>
    <definedName name="_ANC_DF_101_3172183_82_FUS">'4 - PEEC'!$K$49</definedName>
    <definedName name="_ANC_DF_101_3172183_82_IRC">'4 - PEEC'!$O$49</definedName>
    <definedName name="_ANC_DF_101_3172183_82_OUV">'4 - PEEC'!$J$49</definedName>
    <definedName name="_ANC_DF_101_3172183_82_TRF">'4 - PEEC'!$N$49</definedName>
    <definedName name="_ANC_DF_101_3172183_83_AUT">'4 - PEEC'!$P$78</definedName>
    <definedName name="_ANC_DF_101_3172183_83_CLO">'4 - PEEC'!$Q$78</definedName>
    <definedName name="_ANC_DF_101_3172183_83_CRD">'4 - PEEC'!$M$78</definedName>
    <definedName name="_ANC_DF_101_3172183_83_CRD_SCE">'4 - PEEC'!$F$78</definedName>
    <definedName name="_ANC_DF_101_3172183_83_DBT">'4 - PEEC'!$L$78</definedName>
    <definedName name="_ANC_DF_101_3172183_83_FUS">'4 - PEEC'!$K$78</definedName>
    <definedName name="_ANC_DF_101_3172183_83_IRC">'4 - PEEC'!$O$78</definedName>
    <definedName name="_ANC_DF_101_3172183_83_OUV">'4 - PEEC'!$J$78</definedName>
    <definedName name="_ANC_DF_101_3172183_83_TRF">'4 - PEEC'!$N$78</definedName>
    <definedName name="_ANC_DF_101_3172184_82_AUT">'4 - PEEC'!$P$50</definedName>
    <definedName name="_ANC_DF_101_3172184_82_CLO">'4 - PEEC'!$Q$50</definedName>
    <definedName name="_ANC_DF_101_3172184_82_CRD">'4 - PEEC'!$M$50</definedName>
    <definedName name="_ANC_DF_101_3172184_82_CRD_SCE">'4 - PEEC'!$F$50</definedName>
    <definedName name="_ANC_DF_101_3172184_82_DBT">'4 - PEEC'!$L$50</definedName>
    <definedName name="_ANC_DF_101_3172184_82_FUS">'4 - PEEC'!$K$50</definedName>
    <definedName name="_ANC_DF_101_3172184_82_IRC">'4 - PEEC'!$O$50</definedName>
    <definedName name="_ANC_DF_101_3172184_82_OUV">'4 - PEEC'!$J$50</definedName>
    <definedName name="_ANC_DF_101_3172184_82_TRF">'4 - PEEC'!$N$50</definedName>
    <definedName name="_ANC_DF_101_3172184_83_AUT">'4 - PEEC'!$P$79</definedName>
    <definedName name="_ANC_DF_101_3172184_83_CLO">'4 - PEEC'!$Q$79</definedName>
    <definedName name="_ANC_DF_101_3172184_83_CRD">'4 - PEEC'!$M$79</definedName>
    <definedName name="_ANC_DF_101_3172184_83_CRD_SCE">'4 - PEEC'!$F$79</definedName>
    <definedName name="_ANC_DF_101_3172184_83_DBT">'4 - PEEC'!$L$79</definedName>
    <definedName name="_ANC_DF_101_3172184_83_FUS">'4 - PEEC'!$K$79</definedName>
    <definedName name="_ANC_DF_101_3172184_83_IRC">'4 - PEEC'!$O$79</definedName>
    <definedName name="_ANC_DF_101_3172184_83_OUV">'4 - PEEC'!$J$79</definedName>
    <definedName name="_ANC_DF_101_3172184_83_TRF">'4 - PEEC'!$N$79</definedName>
    <definedName name="_ANC_DF_101_3172185_82_AUT">'4 - PEEC'!$P$51</definedName>
    <definedName name="_ANC_DF_101_3172185_82_CLO">'4 - PEEC'!$Q$51</definedName>
    <definedName name="_ANC_DF_101_3172185_82_CRD">'4 - PEEC'!$M$51</definedName>
    <definedName name="_ANC_DF_101_3172185_82_CRD_SCE">'4 - PEEC'!$F$51</definedName>
    <definedName name="_ANC_DF_101_3172185_82_DBT">'4 - PEEC'!$L$51</definedName>
    <definedName name="_ANC_DF_101_3172185_82_FUS">'4 - PEEC'!$K$51</definedName>
    <definedName name="_ANC_DF_101_3172185_82_IRC">'4 - PEEC'!$O$51</definedName>
    <definedName name="_ANC_DF_101_3172185_82_OUV">'4 - PEEC'!$J$51</definedName>
    <definedName name="_ANC_DF_101_3172185_82_TRF">'4 - PEEC'!$N$51</definedName>
    <definedName name="_ANC_DF_101_3172185_83_AUT">'4 - PEEC'!$P$80</definedName>
    <definedName name="_ANC_DF_101_3172185_83_CLO">'4 - PEEC'!$Q$80</definedName>
    <definedName name="_ANC_DF_101_3172185_83_CRD">'4 - PEEC'!$M$80</definedName>
    <definedName name="_ANC_DF_101_3172185_83_CRD_SCE">'4 - PEEC'!$F$80</definedName>
    <definedName name="_ANC_DF_101_3172185_83_DBT">'4 - PEEC'!$L$80</definedName>
    <definedName name="_ANC_DF_101_3172185_83_FUS">'4 - PEEC'!$K$80</definedName>
    <definedName name="_ANC_DF_101_3172185_83_IRC">'4 - PEEC'!$O$80</definedName>
    <definedName name="_ANC_DF_101_3172185_83_OUV">'4 - PEEC'!$J$80</definedName>
    <definedName name="_ANC_DF_101_3172185_83_TRF">'4 - PEEC'!$N$80</definedName>
    <definedName name="_ANC_DF_101_3172186_82_AUT">'4 - PEEC'!$P$52</definedName>
    <definedName name="_ANC_DF_101_3172186_82_CLO">'4 - PEEC'!$Q$52</definedName>
    <definedName name="_ANC_DF_101_3172186_82_CRD">'4 - PEEC'!$M$52</definedName>
    <definedName name="_ANC_DF_101_3172186_82_CRD_SCE">'4 - PEEC'!$F$52</definedName>
    <definedName name="_ANC_DF_101_3172186_82_DBT">'4 - PEEC'!$L$52</definedName>
    <definedName name="_ANC_DF_101_3172186_82_FUS">'4 - PEEC'!$K$52</definedName>
    <definedName name="_ANC_DF_101_3172186_82_IRC">'4 - PEEC'!$O$52</definedName>
    <definedName name="_ANC_DF_101_3172186_82_OUV">'4 - PEEC'!$J$52</definedName>
    <definedName name="_ANC_DF_101_3172186_82_TRF">'4 - PEEC'!$N$52</definedName>
    <definedName name="_ANC_DF_101_3172186_83_AUT">'4 - PEEC'!$P$81</definedName>
    <definedName name="_ANC_DF_101_3172186_83_CLO">'4 - PEEC'!$Q$81</definedName>
    <definedName name="_ANC_DF_101_3172186_83_CRD">'4 - PEEC'!$M$81</definedName>
    <definedName name="_ANC_DF_101_3172186_83_CRD_SCE">'4 - PEEC'!$F$81</definedName>
    <definedName name="_ANC_DF_101_3172186_83_DBT">'4 - PEEC'!$L$81</definedName>
    <definedName name="_ANC_DF_101_3172186_83_FUS">'4 - PEEC'!$K$81</definedName>
    <definedName name="_ANC_DF_101_3172186_83_IRC">'4 - PEEC'!$O$81</definedName>
    <definedName name="_ANC_DF_101_3172186_83_OUV">'4 - PEEC'!$J$81</definedName>
    <definedName name="_ANC_DF_101_3172186_83_TRF">'4 - PEEC'!$N$81</definedName>
    <definedName name="_ANC_DF_101_31721XX_82_AUT">'4 - PEEC'!$P$46</definedName>
    <definedName name="_ANC_DF_101_31721XX_82_CLO">'4 - PEEC'!$Q$46</definedName>
    <definedName name="_ANC_DF_101_31721XX_82_CRD">'4 - PEEC'!$M$46</definedName>
    <definedName name="_ANC_DF_101_31721XX_82_CRD_SCE">'4 - PEEC'!$F$46</definedName>
    <definedName name="_ANC_DF_101_31721XX_82_DBT">'4 - PEEC'!$L$46</definedName>
    <definedName name="_ANC_DF_101_31721XX_82_FUS">'4 - PEEC'!$K$46</definedName>
    <definedName name="_ANC_DF_101_31721XX_82_IRC">'4 - PEEC'!$O$46</definedName>
    <definedName name="_ANC_DF_101_31721XX_82_OUV">'4 - PEEC'!$J$46</definedName>
    <definedName name="_ANC_DF_101_31721XX_82_TRF">'4 - PEEC'!$N$46</definedName>
    <definedName name="_ANC_DF_101_31721XX_83_AUT">'4 - PEEC'!$P$75</definedName>
    <definedName name="_ANC_DF_101_31721XX_83_CLO">'4 - PEEC'!$Q$75</definedName>
    <definedName name="_ANC_DF_101_31721XX_83_CRD">'4 - PEEC'!$M$75</definedName>
    <definedName name="_ANC_DF_101_31721XX_83_CRD_SCE">'4 - PEEC'!$F$75</definedName>
    <definedName name="_ANC_DF_101_31721XX_83_DBT">'4 - PEEC'!$L$75</definedName>
    <definedName name="_ANC_DF_101_31721XX_83_FUS">'4 - PEEC'!$K$75</definedName>
    <definedName name="_ANC_DF_101_31721XX_83_IRC">'4 - PEEC'!$O$75</definedName>
    <definedName name="_ANC_DF_101_31721XX_83_OUV">'4 - PEEC'!$J$75</definedName>
    <definedName name="_ANC_DF_101_31721XX_83_TRF">'4 - PEEC'!$N$75</definedName>
    <definedName name="_ANC_DF_101_3X_XX_AUT">'4 - PEEC'!$P$30</definedName>
    <definedName name="_ANC_DF_101_3X_XX_CLO">'4 - PEEC'!$Q$30</definedName>
    <definedName name="_ANC_DF_101_3X_XX_CRD">'4 - PEEC'!$M$30</definedName>
    <definedName name="_ANC_DF_101_3X_XX_CRD_SCE">'4 - PEEC'!$H$30</definedName>
    <definedName name="_ANC_DF_101_3X_XX_DBT">'4 - PEEC'!$L$30</definedName>
    <definedName name="_ANC_DF_101_3X_XX_DBT_SCE">'4 - PEEC'!$F$30</definedName>
    <definedName name="_ANC_DF_101_3X_XX_FUS">'4 - PEEC'!$K$30</definedName>
    <definedName name="_ANC_DF_101_3X_XX_IRC">'4 - PEEC'!$O$30</definedName>
    <definedName name="_ANC_DF_101_3X_XX_OUV">'4 - PEEC'!$J$30</definedName>
    <definedName name="_ANC_DF_101_3X_XX_TRF">'4 - PEEC'!$N$30</definedName>
    <definedName name="_ANC_DF_131_3172381_09_AUT">'4 - PEEC'!$P$91</definedName>
    <definedName name="_ANC_DF_131_3172381_09_CLO">'4 - PEEC'!$Q$91</definedName>
    <definedName name="_ANC_DF_131_3172381_09_CRD">'4 - PEEC'!$M$91</definedName>
    <definedName name="_ANC_DF_131_3172381_09_CRD_SCE">'4 - PEEC'!$F$91</definedName>
    <definedName name="_ANC_DF_131_3172381_09_DBT">'4 - PEEC'!$L$91</definedName>
    <definedName name="_ANC_DF_131_3172381_09_FUS">'4 - PEEC'!$K$91</definedName>
    <definedName name="_ANC_DF_131_3172381_09_IRC">'4 - PEEC'!$O$91</definedName>
    <definedName name="_ANC_DF_131_3172381_09_OUV">'4 - PEEC'!$J$91</definedName>
    <definedName name="_ANC_DF_131_3172381_09_TRF">'4 - PEEC'!$N$91</definedName>
    <definedName name="_ANC_DF_131_3172381_82_AUT">'4 - PEEC'!$P$61</definedName>
    <definedName name="_ANC_DF_131_3172381_82_CLO">'4 - PEEC'!$Q$61</definedName>
    <definedName name="_ANC_DF_131_3172381_82_CRD">'4 - PEEC'!$M$61</definedName>
    <definedName name="_ANC_DF_131_3172381_82_CRD_SCE">'4 - PEEC'!$F$61</definedName>
    <definedName name="_ANC_DF_131_3172381_82_DBT">'4 - PEEC'!$L$61</definedName>
    <definedName name="_ANC_DF_131_3172381_82_FUS">'4 - PEEC'!$K$61</definedName>
    <definedName name="_ANC_DF_131_3172381_82_IRC">'4 - PEEC'!$O$61</definedName>
    <definedName name="_ANC_DF_131_3172381_82_OUV">'4 - PEEC'!$J$61</definedName>
    <definedName name="_ANC_DF_131_3172381_82_TRF">'4 - PEEC'!$N$61</definedName>
    <definedName name="_ANC_DF_131_3172382_09_AUT">'4 - PEEC'!$P$92</definedName>
    <definedName name="_ANC_DF_131_3172382_09_CLO">'4 - PEEC'!$Q$92</definedName>
    <definedName name="_ANC_DF_131_3172382_09_CRD">'4 - PEEC'!$M$92</definedName>
    <definedName name="_ANC_DF_131_3172382_09_CRD_SCE">'4 - PEEC'!$F$92</definedName>
    <definedName name="_ANC_DF_131_3172382_09_DBT">'4 - PEEC'!$L$92</definedName>
    <definedName name="_ANC_DF_131_3172382_09_FUS">'4 - PEEC'!$K$92</definedName>
    <definedName name="_ANC_DF_131_3172382_09_IRC">'4 - PEEC'!$O$92</definedName>
    <definedName name="_ANC_DF_131_3172382_09_OUV">'4 - PEEC'!$J$92</definedName>
    <definedName name="_ANC_DF_131_3172382_09_TRF">'4 - PEEC'!$N$92</definedName>
    <definedName name="_ANC_DF_131_3172382_82_AUT">'4 - PEEC'!$P$62</definedName>
    <definedName name="_ANC_DF_131_3172382_82_CLO">'4 - PEEC'!$Q$62</definedName>
    <definedName name="_ANC_DF_131_3172382_82_CRD">'4 - PEEC'!$M$62</definedName>
    <definedName name="_ANC_DF_131_3172382_82_CRD_SCE">'4 - PEEC'!$F$62</definedName>
    <definedName name="_ANC_DF_131_3172382_82_DBT">'4 - PEEC'!$L$62</definedName>
    <definedName name="_ANC_DF_131_3172382_82_FUS">'4 - PEEC'!$K$62</definedName>
    <definedName name="_ANC_DF_131_3172382_82_IRC">'4 - PEEC'!$O$62</definedName>
    <definedName name="_ANC_DF_131_3172382_82_OUV">'4 - PEEC'!$J$62</definedName>
    <definedName name="_ANC_DF_131_3172382_82_TRF">'4 - PEEC'!$N$62</definedName>
    <definedName name="_ANC_DF_131_3172383_09_AUT">'4 - PEEC'!$P$93</definedName>
    <definedName name="_ANC_DF_131_3172383_09_CLO">'4 - PEEC'!$Q$93</definedName>
    <definedName name="_ANC_DF_131_3172383_09_CRD">'4 - PEEC'!$M$93</definedName>
    <definedName name="_ANC_DF_131_3172383_09_CRD_SCE">'4 - PEEC'!$F$93</definedName>
    <definedName name="_ANC_DF_131_3172383_09_DBT">'4 - PEEC'!$L$93</definedName>
    <definedName name="_ANC_DF_131_3172383_09_FUS">'4 - PEEC'!$K$93</definedName>
    <definedName name="_ANC_DF_131_3172383_09_IRC">'4 - PEEC'!$O$93</definedName>
    <definedName name="_ANC_DF_131_3172383_09_OUV">'4 - PEEC'!$J$93</definedName>
    <definedName name="_ANC_DF_131_3172383_09_TRF">'4 - PEEC'!$N$93</definedName>
    <definedName name="_ANC_DF_131_3172383_82_AUT">'4 - PEEC'!$P$63</definedName>
    <definedName name="_ANC_DF_131_3172383_82_CLO">'4 - PEEC'!$Q$63</definedName>
    <definedName name="_ANC_DF_131_3172383_82_CRD">'4 - PEEC'!$M$63</definedName>
    <definedName name="_ANC_DF_131_3172383_82_CRD_SCE">'4 - PEEC'!$F$63</definedName>
    <definedName name="_ANC_DF_131_3172383_82_DBT">'4 - PEEC'!$L$63</definedName>
    <definedName name="_ANC_DF_131_3172383_82_FUS">'4 - PEEC'!$K$63</definedName>
    <definedName name="_ANC_DF_131_3172383_82_IRC">'4 - PEEC'!$O$63</definedName>
    <definedName name="_ANC_DF_131_3172383_82_OUV">'4 - PEEC'!$J$63</definedName>
    <definedName name="_ANC_DF_131_3172383_82_TRF">'4 - PEEC'!$N$63</definedName>
    <definedName name="_ANC_DF_131_3172384_09_AUT">'4 - PEEC'!$P$94</definedName>
    <definedName name="_ANC_DF_131_3172384_09_CLO">'4 - PEEC'!$Q$94</definedName>
    <definedName name="_ANC_DF_131_3172384_09_CRD">'4 - PEEC'!$M$94</definedName>
    <definedName name="_ANC_DF_131_3172384_09_CRD_SCE">'4 - PEEC'!$F$94</definedName>
    <definedName name="_ANC_DF_131_3172384_09_DBT">'4 - PEEC'!$L$94</definedName>
    <definedName name="_ANC_DF_131_3172384_09_FUS">'4 - PEEC'!$K$94</definedName>
    <definedName name="_ANC_DF_131_3172384_09_IRC">'4 - PEEC'!$O$94</definedName>
    <definedName name="_ANC_DF_131_3172384_09_OUV">'4 - PEEC'!$J$94</definedName>
    <definedName name="_ANC_DF_131_3172384_09_TRF">'4 - PEEC'!$N$94</definedName>
    <definedName name="_ANC_DF_131_3172384_82_AUT">'4 - PEEC'!$P$64</definedName>
    <definedName name="_ANC_DF_131_3172384_82_CLO">'4 - PEEC'!$Q$64</definedName>
    <definedName name="_ANC_DF_131_3172384_82_CRD">'4 - PEEC'!$M$64</definedName>
    <definedName name="_ANC_DF_131_3172384_82_CRD_SCE">'4 - PEEC'!$F$64</definedName>
    <definedName name="_ANC_DF_131_3172384_82_DBT">'4 - PEEC'!$L$64</definedName>
    <definedName name="_ANC_DF_131_3172384_82_FUS">'4 - PEEC'!$K$64</definedName>
    <definedName name="_ANC_DF_131_3172384_82_IRC">'4 - PEEC'!$O$64</definedName>
    <definedName name="_ANC_DF_131_3172384_82_OUV">'4 - PEEC'!$J$64</definedName>
    <definedName name="_ANC_DF_131_3172384_82_TRF">'4 - PEEC'!$N$64</definedName>
    <definedName name="_ANC_DF_131_3172385_09_AUT">'4 - PEEC'!$P$95</definedName>
    <definedName name="_ANC_DF_131_3172385_09_CLO">'4 - PEEC'!$Q$95</definedName>
    <definedName name="_ANC_DF_131_3172385_09_CRD">'4 - PEEC'!$M$95</definedName>
    <definedName name="_ANC_DF_131_3172385_09_CRD_SCE">'4 - PEEC'!$F$95</definedName>
    <definedName name="_ANC_DF_131_3172385_09_DBT">'4 - PEEC'!$L$95</definedName>
    <definedName name="_ANC_DF_131_3172385_09_FUS">'4 - PEEC'!$K$95</definedName>
    <definedName name="_ANC_DF_131_3172385_09_IRC">'4 - PEEC'!$O$95</definedName>
    <definedName name="_ANC_DF_131_3172385_09_OUV">'4 - PEEC'!$J$95</definedName>
    <definedName name="_ANC_DF_131_3172385_09_TRF">'4 - PEEC'!$N$95</definedName>
    <definedName name="_ANC_DF_131_3172385_82_AUT">'4 - PEEC'!$P$65</definedName>
    <definedName name="_ANC_DF_131_3172385_82_CLO">'4 - PEEC'!$Q$65</definedName>
    <definedName name="_ANC_DF_131_3172385_82_CRD">'4 - PEEC'!$M$65</definedName>
    <definedName name="_ANC_DF_131_3172385_82_CRD_SCE">'4 - PEEC'!$F$65</definedName>
    <definedName name="_ANC_DF_131_3172385_82_DBT">'4 - PEEC'!$L$65</definedName>
    <definedName name="_ANC_DF_131_3172385_82_FUS">'4 - PEEC'!$K$65</definedName>
    <definedName name="_ANC_DF_131_3172385_82_IRC">'4 - PEEC'!$O$65</definedName>
    <definedName name="_ANC_DF_131_3172385_82_OUV">'4 - PEEC'!$J$65</definedName>
    <definedName name="_ANC_DF_131_3172385_82_TRF">'4 - PEEC'!$N$65</definedName>
    <definedName name="_ANC_DF_131_3172386_09_AUT">'4 - PEEC'!$P$96</definedName>
    <definedName name="_ANC_DF_131_3172386_09_CLO">'4 - PEEC'!$Q$96</definedName>
    <definedName name="_ANC_DF_131_3172386_09_CRD">'4 - PEEC'!$M$96</definedName>
    <definedName name="_ANC_DF_131_3172386_09_CRD_SCE">'4 - PEEC'!$F$96</definedName>
    <definedName name="_ANC_DF_131_3172386_09_DBT">'4 - PEEC'!$L$96</definedName>
    <definedName name="_ANC_DF_131_3172386_09_FUS">'4 - PEEC'!$K$96</definedName>
    <definedName name="_ANC_DF_131_3172386_09_IRC">'4 - PEEC'!$O$96</definedName>
    <definedName name="_ANC_DF_131_3172386_09_OUV">'4 - PEEC'!$J$96</definedName>
    <definedName name="_ANC_DF_131_3172386_09_TRF">'4 - PEEC'!$N$96</definedName>
    <definedName name="_ANC_DF_131_3172386_82_AUT">'4 - PEEC'!$P$66</definedName>
    <definedName name="_ANC_DF_131_3172386_82_CLO">'4 - PEEC'!$Q$66</definedName>
    <definedName name="_ANC_DF_131_3172386_82_CRD">'4 - PEEC'!$M$66</definedName>
    <definedName name="_ANC_DF_131_3172386_82_CRD_SCE">'4 - PEEC'!$F$66</definedName>
    <definedName name="_ANC_DF_131_3172386_82_DBT">'4 - PEEC'!$L$66</definedName>
    <definedName name="_ANC_DF_131_3172386_82_FUS">'4 - PEEC'!$K$66</definedName>
    <definedName name="_ANC_DF_131_3172386_82_IRC">'4 - PEEC'!$O$66</definedName>
    <definedName name="_ANC_DF_131_3172386_82_OUV">'4 - PEEC'!$J$66</definedName>
    <definedName name="_ANC_DF_131_3172386_82_TRF">'4 - PEEC'!$N$66</definedName>
    <definedName name="_ANC_DF_131_31723XX_09_AUT">'4 - PEEC'!$P$90</definedName>
    <definedName name="_ANC_DF_131_31723XX_09_CLO">'4 - PEEC'!$Q$90</definedName>
    <definedName name="_ANC_DF_131_31723XX_09_CRD">'4 - PEEC'!$M$90</definedName>
    <definedName name="_ANC_DF_131_31723XX_09_CRD_SCE">'4 - PEEC'!$F$90</definedName>
    <definedName name="_ANC_DF_131_31723XX_09_DBT">'4 - PEEC'!$L$90</definedName>
    <definedName name="_ANC_DF_131_31723XX_09_FUS">'4 - PEEC'!$K$90</definedName>
    <definedName name="_ANC_DF_131_31723XX_09_IRC">'4 - PEEC'!$O$90</definedName>
    <definedName name="_ANC_DF_131_31723XX_09_OUV">'4 - PEEC'!$J$90</definedName>
    <definedName name="_ANC_DF_131_31723XX_09_TRF">'4 - PEEC'!$N$90</definedName>
    <definedName name="_ANC_DF_131_31723XX_82_AUT">'4 - PEEC'!$P$60</definedName>
    <definedName name="_ANC_DF_131_31723XX_82_CLO">'4 - PEEC'!$Q$60</definedName>
    <definedName name="_ANC_DF_131_31723XX_82_CRD">'4 - PEEC'!$M$60</definedName>
    <definedName name="_ANC_DF_131_31723XX_82_CRD_SCE">'4 - PEEC'!$F$60</definedName>
    <definedName name="_ANC_DF_131_31723XX_82_DBT">'4 - PEEC'!$L$60</definedName>
    <definedName name="_ANC_DF_131_31723XX_82_FUS">'4 - PEEC'!$K$60</definedName>
    <definedName name="_ANC_DF_131_31723XX_82_IRC">'4 - PEEC'!$O$60</definedName>
    <definedName name="_ANC_DF_131_31723XX_82_OUV">'4 - PEEC'!$J$60</definedName>
    <definedName name="_ANC_DF_131_31723XX_82_TRF">'4 - PEEC'!$N$60</definedName>
    <definedName name="_ANC_DF_167_30_82_AUT">'4 - PEEC'!$P$34</definedName>
    <definedName name="_ANC_DF_167_30_82_CLO">'4 - PEEC'!$Q$34</definedName>
    <definedName name="_ANC_DF_167_30_82_CRD">'4 - PEEC'!$M$34</definedName>
    <definedName name="_ANC_DF_167_30_82_CRD_SCE">'4 - PEEC'!$H$34</definedName>
    <definedName name="_ANC_DF_167_30_82_DBT">'4 - PEEC'!$L$34</definedName>
    <definedName name="_ANC_DF_167_30_82_DBT_SCE">'4 - PEEC'!$F$34</definedName>
    <definedName name="_ANC_DF_167_30_82_FUS">'4 - PEEC'!$K$34</definedName>
    <definedName name="_ANC_DF_167_30_82_IRC">'4 - PEEC'!$O$34</definedName>
    <definedName name="_ANC_DF_167_30_82_OUV">'4 - PEEC'!$J$34</definedName>
    <definedName name="_ANC_DF_167_30_82_TRF">'4 - PEEC'!$N$34</definedName>
    <definedName name="_ANC_DF_167_30_83_AUT">'4 - PEEC'!$P$35</definedName>
    <definedName name="_ANC_DF_167_30_83_CLO">'4 - PEEC'!$Q$35</definedName>
    <definedName name="_ANC_DF_167_30_83_CRD">'4 - PEEC'!$M$35</definedName>
    <definedName name="_ANC_DF_167_30_83_CRD_SCE">'4 - PEEC'!$H$35</definedName>
    <definedName name="_ANC_DF_167_30_83_DBT">'4 - PEEC'!$L$35</definedName>
    <definedName name="_ANC_DF_167_30_83_DBT_SCE">'4 - PEEC'!$F$35</definedName>
    <definedName name="_ANC_DF_167_30_83_FUS">'4 - PEEC'!$K$35</definedName>
    <definedName name="_ANC_DF_167_30_83_IRC">'4 - PEEC'!$O$35</definedName>
    <definedName name="_ANC_DF_167_30_83_OUV">'4 - PEEC'!$J$35</definedName>
    <definedName name="_ANC_DF_167_30_83_TRF">'4 - PEEC'!$N$35</definedName>
    <definedName name="_ANC_DF_167_3172281_82_AUT">'4 - PEEC'!$P$54</definedName>
    <definedName name="_ANC_DF_167_3172281_82_CLO">'4 - PEEC'!$Q$54</definedName>
    <definedName name="_ANC_DF_167_3172281_82_CRD">'4 - PEEC'!$M$54</definedName>
    <definedName name="_ANC_DF_167_3172281_82_CRD_SCE">'4 - PEEC'!$F$54</definedName>
    <definedName name="_ANC_DF_167_3172281_82_DBT">'4 - PEEC'!$L$54</definedName>
    <definedName name="_ANC_DF_167_3172281_82_FUS">'4 - PEEC'!$K$54</definedName>
    <definedName name="_ANC_DF_167_3172281_82_IRC">'4 - PEEC'!$O$54</definedName>
    <definedName name="_ANC_DF_167_3172281_82_OUV">'4 - PEEC'!$J$54</definedName>
    <definedName name="_ANC_DF_167_3172281_82_TRF">'4 - PEEC'!$N$54</definedName>
    <definedName name="_ANC_DF_167_3172281_83_AUT">'4 - PEEC'!$P$83</definedName>
    <definedName name="_ANC_DF_167_3172281_83_CLO">'4 - PEEC'!$Q$83</definedName>
    <definedName name="_ANC_DF_167_3172281_83_CRD">'4 - PEEC'!$M$83</definedName>
    <definedName name="_ANC_DF_167_3172281_83_CRD_SCE">'4 - PEEC'!$F$83</definedName>
    <definedName name="_ANC_DF_167_3172281_83_DBT">'4 - PEEC'!$L$83</definedName>
    <definedName name="_ANC_DF_167_3172281_83_FUS">'4 - PEEC'!$K$83</definedName>
    <definedName name="_ANC_DF_167_3172281_83_IRC">'4 - PEEC'!$O$83</definedName>
    <definedName name="_ANC_DF_167_3172281_83_OUV">'4 - PEEC'!$J$83</definedName>
    <definedName name="_ANC_DF_167_3172281_83_TRF">'4 - PEEC'!$N$83</definedName>
    <definedName name="_ANC_DF_167_3172282_82_AUT">'4 - PEEC'!$P$55</definedName>
    <definedName name="_ANC_DF_167_3172282_82_CLO">'4 - PEEC'!$Q$55</definedName>
    <definedName name="_ANC_DF_167_3172282_82_CRD">'4 - PEEC'!$M$55</definedName>
    <definedName name="_ANC_DF_167_3172282_82_CRD_SCE">'4 - PEEC'!$F$55</definedName>
    <definedName name="_ANC_DF_167_3172282_82_DBT">'4 - PEEC'!$L$55</definedName>
    <definedName name="_ANC_DF_167_3172282_82_FUS">'4 - PEEC'!$K$55</definedName>
    <definedName name="_ANC_DF_167_3172282_82_IRC">'4 - PEEC'!$O$55</definedName>
    <definedName name="_ANC_DF_167_3172282_82_OUV">'4 - PEEC'!$J$55</definedName>
    <definedName name="_ANC_DF_167_3172282_82_TRF">'4 - PEEC'!$N$55</definedName>
    <definedName name="_ANC_DF_167_3172282_83_AUT">'4 - PEEC'!$P$84</definedName>
    <definedName name="_ANC_DF_167_3172282_83_CLO">'4 - PEEC'!$Q$84</definedName>
    <definedName name="_ANC_DF_167_3172282_83_CRD">'4 - PEEC'!$M$84</definedName>
    <definedName name="_ANC_DF_167_3172282_83_CRD_SCE">'4 - PEEC'!$F$84</definedName>
    <definedName name="_ANC_DF_167_3172282_83_DBT">'4 - PEEC'!$L$84</definedName>
    <definedName name="_ANC_DF_167_3172282_83_FUS">'4 - PEEC'!$K$84</definedName>
    <definedName name="_ANC_DF_167_3172282_83_IRC">'4 - PEEC'!$O$84</definedName>
    <definedName name="_ANC_DF_167_3172282_83_OUV">'4 - PEEC'!$J$84</definedName>
    <definedName name="_ANC_DF_167_3172282_83_TRF">'4 - PEEC'!$N$84</definedName>
    <definedName name="_ANC_DF_167_3172283_82_AUT">'4 - PEEC'!$P$56</definedName>
    <definedName name="_ANC_DF_167_3172283_82_CLO">'4 - PEEC'!$Q$56</definedName>
    <definedName name="_ANC_DF_167_3172283_82_CRD">'4 - PEEC'!$M$56</definedName>
    <definedName name="_ANC_DF_167_3172283_82_CRD_SCE">'4 - PEEC'!$F$56</definedName>
    <definedName name="_ANC_DF_167_3172283_82_DBT">'4 - PEEC'!$L$56</definedName>
    <definedName name="_ANC_DF_167_3172283_82_FUS">'4 - PEEC'!$K$56</definedName>
    <definedName name="_ANC_DF_167_3172283_82_IRC">'4 - PEEC'!$O$56</definedName>
    <definedName name="_ANC_DF_167_3172283_82_OUV">'4 - PEEC'!$J$56</definedName>
    <definedName name="_ANC_DF_167_3172283_82_TRF">'4 - PEEC'!$N$56</definedName>
    <definedName name="_ANC_DF_167_3172283_83_AUT">'4 - PEEC'!$P$85</definedName>
    <definedName name="_ANC_DF_167_3172283_83_CLO">'4 - PEEC'!$Q$85</definedName>
    <definedName name="_ANC_DF_167_3172283_83_CRD">'4 - PEEC'!$M$85</definedName>
    <definedName name="_ANC_DF_167_3172283_83_CRD_SCE">'4 - PEEC'!$F$85</definedName>
    <definedName name="_ANC_DF_167_3172283_83_DBT">'4 - PEEC'!$L$85</definedName>
    <definedName name="_ANC_DF_167_3172283_83_FUS">'4 - PEEC'!$K$85</definedName>
    <definedName name="_ANC_DF_167_3172283_83_IRC">'4 - PEEC'!$O$85</definedName>
    <definedName name="_ANC_DF_167_3172283_83_OUV">'4 - PEEC'!$J$85</definedName>
    <definedName name="_ANC_DF_167_3172283_83_TRF">'4 - PEEC'!$N$85</definedName>
    <definedName name="_ANC_DF_167_3172284_82_AUT">'4 - PEEC'!$P$57</definedName>
    <definedName name="_ANC_DF_167_3172284_82_CLO">'4 - PEEC'!$Q$57</definedName>
    <definedName name="_ANC_DF_167_3172284_82_CRD">'4 - PEEC'!$M$57</definedName>
    <definedName name="_ANC_DF_167_3172284_82_CRD_SCE">'4 - PEEC'!$F$57</definedName>
    <definedName name="_ANC_DF_167_3172284_82_DBT">'4 - PEEC'!$L$57</definedName>
    <definedName name="_ANC_DF_167_3172284_82_FUS">'4 - PEEC'!$K$57</definedName>
    <definedName name="_ANC_DF_167_3172284_82_IRC">'4 - PEEC'!$O$57</definedName>
    <definedName name="_ANC_DF_167_3172284_82_OUV">'4 - PEEC'!$J$57</definedName>
    <definedName name="_ANC_DF_167_3172284_82_TRF">'4 - PEEC'!$N$57</definedName>
    <definedName name="_ANC_DF_167_3172284_83_AUT">'4 - PEEC'!$P$86</definedName>
    <definedName name="_ANC_DF_167_3172284_83_CLO">'4 - PEEC'!$Q$86</definedName>
    <definedName name="_ANC_DF_167_3172284_83_CRD">'4 - PEEC'!$M$86</definedName>
    <definedName name="_ANC_DF_167_3172284_83_CRD_SCE">'4 - PEEC'!$F$86</definedName>
    <definedName name="_ANC_DF_167_3172284_83_DBT">'4 - PEEC'!$L$86</definedName>
    <definedName name="_ANC_DF_167_3172284_83_FUS">'4 - PEEC'!$K$86</definedName>
    <definedName name="_ANC_DF_167_3172284_83_IRC">'4 - PEEC'!$O$86</definedName>
    <definedName name="_ANC_DF_167_3172284_83_OUV">'4 - PEEC'!$J$86</definedName>
    <definedName name="_ANC_DF_167_3172284_83_TRF">'4 - PEEC'!$N$86</definedName>
    <definedName name="_ANC_DF_167_3172285_82_AUT">'4 - PEEC'!$P$58</definedName>
    <definedName name="_ANC_DF_167_3172285_82_CLO">'4 - PEEC'!$Q$58</definedName>
    <definedName name="_ANC_DF_167_3172285_82_CRD">'4 - PEEC'!$M$58</definedName>
    <definedName name="_ANC_DF_167_3172285_82_CRD_SCE">'4 - PEEC'!$F$58</definedName>
    <definedName name="_ANC_DF_167_3172285_82_DBT">'4 - PEEC'!$L$58</definedName>
    <definedName name="_ANC_DF_167_3172285_82_FUS">'4 - PEEC'!$K$58</definedName>
    <definedName name="_ANC_DF_167_3172285_82_IRC">'4 - PEEC'!$O$58</definedName>
    <definedName name="_ANC_DF_167_3172285_82_OUV">'4 - PEEC'!$J$58</definedName>
    <definedName name="_ANC_DF_167_3172285_82_TRF">'4 - PEEC'!$N$58</definedName>
    <definedName name="_ANC_DF_167_3172285_83_AUT">'4 - PEEC'!$P$87</definedName>
    <definedName name="_ANC_DF_167_3172285_83_CLO">'4 - PEEC'!$Q$87</definedName>
    <definedName name="_ANC_DF_167_3172285_83_CRD">'4 - PEEC'!$M$87</definedName>
    <definedName name="_ANC_DF_167_3172285_83_CRD_SCE">'4 - PEEC'!$F$87</definedName>
    <definedName name="_ANC_DF_167_3172285_83_DBT">'4 - PEEC'!$L$87</definedName>
    <definedName name="_ANC_DF_167_3172285_83_FUS">'4 - PEEC'!$K$87</definedName>
    <definedName name="_ANC_DF_167_3172285_83_IRC">'4 - PEEC'!$O$87</definedName>
    <definedName name="_ANC_DF_167_3172285_83_OUV">'4 - PEEC'!$J$87</definedName>
    <definedName name="_ANC_DF_167_3172285_83_TRF">'4 - PEEC'!$N$87</definedName>
    <definedName name="_ANC_DF_167_3172286_82_AUT">'4 - PEEC'!$P$59</definedName>
    <definedName name="_ANC_DF_167_3172286_82_CLO">'4 - PEEC'!$Q$59</definedName>
    <definedName name="_ANC_DF_167_3172286_82_CRD">'4 - PEEC'!$M$59</definedName>
    <definedName name="_ANC_DF_167_3172286_82_CRD_SCE">'4 - PEEC'!$F$59</definedName>
    <definedName name="_ANC_DF_167_3172286_82_DBT">'4 - PEEC'!$L$59</definedName>
    <definedName name="_ANC_DF_167_3172286_82_FUS">'4 - PEEC'!$K$59</definedName>
    <definedName name="_ANC_DF_167_3172286_82_IRC">'4 - PEEC'!$O$59</definedName>
    <definedName name="_ANC_DF_167_3172286_82_OUV">'4 - PEEC'!$J$59</definedName>
    <definedName name="_ANC_DF_167_3172286_82_TRF">'4 - PEEC'!$N$59</definedName>
    <definedName name="_ANC_DF_167_3172286_83_AUT">'4 - PEEC'!$P$88</definedName>
    <definedName name="_ANC_DF_167_3172286_83_CLO">'4 - PEEC'!$Q$88</definedName>
    <definedName name="_ANC_DF_167_3172286_83_CRD">'4 - PEEC'!$M$88</definedName>
    <definedName name="_ANC_DF_167_3172286_83_CRD_SCE">'4 - PEEC'!$F$88</definedName>
    <definedName name="_ANC_DF_167_3172286_83_DBT">'4 - PEEC'!$L$88</definedName>
    <definedName name="_ANC_DF_167_3172286_83_FUS">'4 - PEEC'!$K$88</definedName>
    <definedName name="_ANC_DF_167_3172286_83_IRC">'4 - PEEC'!$O$88</definedName>
    <definedName name="_ANC_DF_167_3172286_83_OUV">'4 - PEEC'!$J$88</definedName>
    <definedName name="_ANC_DF_167_3172286_83_TRF">'4 - PEEC'!$N$88</definedName>
    <definedName name="_ANC_DF_167_31722XX_82_AUT">'4 - PEEC'!$P$53</definedName>
    <definedName name="_ANC_DF_167_31722XX_82_CLO">'4 - PEEC'!$Q$53</definedName>
    <definedName name="_ANC_DF_167_31722XX_82_CRD">'4 - PEEC'!$M$53</definedName>
    <definedName name="_ANC_DF_167_31722XX_82_CRD_SCE">'4 - PEEC'!$F$53</definedName>
    <definedName name="_ANC_DF_167_31722XX_82_DBT">'4 - PEEC'!$L$53</definedName>
    <definedName name="_ANC_DF_167_31722XX_82_FUS">'4 - PEEC'!$K$53</definedName>
    <definedName name="_ANC_DF_167_31722XX_82_IRC">'4 - PEEC'!$O$53</definedName>
    <definedName name="_ANC_DF_167_31722XX_82_OUV">'4 - PEEC'!$J$53</definedName>
    <definedName name="_ANC_DF_167_31722XX_82_TRF">'4 - PEEC'!$N$53</definedName>
    <definedName name="_ANC_DF_167_31722XX_83_AUT">'4 - PEEC'!$P$82</definedName>
    <definedName name="_ANC_DF_167_31722XX_83_CLO">'4 - PEEC'!$Q$82</definedName>
    <definedName name="_ANC_DF_167_31722XX_83_CRD">'4 - PEEC'!$M$82</definedName>
    <definedName name="_ANC_DF_167_31722XX_83_CRD_SCE">'4 - PEEC'!$F$82</definedName>
    <definedName name="_ANC_DF_167_31722XX_83_DBT">'4 - PEEC'!$L$82</definedName>
    <definedName name="_ANC_DF_167_31722XX_83_FUS">'4 - PEEC'!$K$82</definedName>
    <definedName name="_ANC_DF_167_31722XX_83_IRC">'4 - PEEC'!$O$82</definedName>
    <definedName name="_ANC_DF_167_31722XX_83_OUV">'4 - PEEC'!$J$82</definedName>
    <definedName name="_ANC_DF_167_31722XX_83_TRF">'4 - PEEC'!$N$82</definedName>
    <definedName name="_ANC_DF_167_3X_XX_AUT">'4 - PEEC'!$P$33</definedName>
    <definedName name="_ANC_DF_167_3X_XX_CLO">'4 - PEEC'!$Q$33</definedName>
    <definedName name="_ANC_DF_167_3X_XX_CRD">'4 - PEEC'!$M$33</definedName>
    <definedName name="_ANC_DF_167_3X_XX_CRD_SCE">'4 - PEEC'!$H$33</definedName>
    <definedName name="_ANC_DF_167_3X_XX_DBT">'4 - PEEC'!$L$33</definedName>
    <definedName name="_ANC_DF_167_3X_XX_DBT_SCE">'4 - PEEC'!$F$33</definedName>
    <definedName name="_ANC_DF_167_3X_XX_FUS">'4 - PEEC'!$K$33</definedName>
    <definedName name="_ANC_DF_167_3X_XX_IRC">'4 - PEEC'!$O$33</definedName>
    <definedName name="_ANC_DF_167_3X_XX_OUV">'4 - PEEC'!$J$33</definedName>
    <definedName name="_ANC_DF_167_3X_XX_TRF">'4 - PEEC'!$N$33</definedName>
    <definedName name="_ANC_DF_1681_3172481_09_AUT">'4 - PEEC'!$P$98</definedName>
    <definedName name="_ANC_DF_1681_3172481_09_CLO">'4 - PEEC'!$Q$98</definedName>
    <definedName name="_ANC_DF_1681_3172481_09_CRD">'4 - PEEC'!$M$98</definedName>
    <definedName name="_ANC_DF_1681_3172481_09_CRD_SCE">'4 - PEEC'!$F$98</definedName>
    <definedName name="_ANC_DF_1681_3172481_09_DBT">'4 - PEEC'!$L$98</definedName>
    <definedName name="_ANC_DF_1681_3172481_09_FUS">'4 - PEEC'!$K$98</definedName>
    <definedName name="_ANC_DF_1681_3172481_09_IRC">'4 - PEEC'!$O$98</definedName>
    <definedName name="_ANC_DF_1681_3172481_09_OUV">'4 - PEEC'!$J$98</definedName>
    <definedName name="_ANC_DF_1681_3172481_09_TRF">'4 - PEEC'!$N$98</definedName>
    <definedName name="_ANC_DF_1681_3172481_82_AUT">'4 - PEEC'!$P$68</definedName>
    <definedName name="_ANC_DF_1681_3172481_82_CLO">'4 - PEEC'!$Q$68</definedName>
    <definedName name="_ANC_DF_1681_3172481_82_CRD">'4 - PEEC'!$M$68</definedName>
    <definedName name="_ANC_DF_1681_3172481_82_CRD_SCE">'4 - PEEC'!$F$68</definedName>
    <definedName name="_ANC_DF_1681_3172481_82_DBT">'4 - PEEC'!$L$68</definedName>
    <definedName name="_ANC_DF_1681_3172481_82_FUS">'4 - PEEC'!$K$68</definedName>
    <definedName name="_ANC_DF_1681_3172481_82_IRC">'4 - PEEC'!$O$68</definedName>
    <definedName name="_ANC_DF_1681_3172481_82_OUV">'4 - PEEC'!$J$68</definedName>
    <definedName name="_ANC_DF_1681_3172481_82_TRF">'4 - PEEC'!$N$68</definedName>
    <definedName name="_ANC_DF_1681_3172482_09_AUT">'4 - PEEC'!$P$99</definedName>
    <definedName name="_ANC_DF_1681_3172482_09_CLO">'4 - PEEC'!$Q$99</definedName>
    <definedName name="_ANC_DF_1681_3172482_09_CRD">'4 - PEEC'!$M$99</definedName>
    <definedName name="_ANC_DF_1681_3172482_09_CRD_SCE">'4 - PEEC'!$F$99</definedName>
    <definedName name="_ANC_DF_1681_3172482_09_DBT">'4 - PEEC'!$L$99</definedName>
    <definedName name="_ANC_DF_1681_3172482_09_FUS">'4 - PEEC'!$K$99</definedName>
    <definedName name="_ANC_DF_1681_3172482_09_IRC">'4 - PEEC'!$O$99</definedName>
    <definedName name="_ANC_DF_1681_3172482_09_OUV">'4 - PEEC'!$J$99</definedName>
    <definedName name="_ANC_DF_1681_3172482_09_TRF">'4 - PEEC'!$N$99</definedName>
    <definedName name="_ANC_DF_1681_3172482_82_AUT">'4 - PEEC'!$P$69</definedName>
    <definedName name="_ANC_DF_1681_3172482_82_CLO">'4 - PEEC'!$Q$69</definedName>
    <definedName name="_ANC_DF_1681_3172482_82_CRD">'4 - PEEC'!$M$69</definedName>
    <definedName name="_ANC_DF_1681_3172482_82_CRD_SCE">'4 - PEEC'!$F$69</definedName>
    <definedName name="_ANC_DF_1681_3172482_82_DBT">'4 - PEEC'!$L$69</definedName>
    <definedName name="_ANC_DF_1681_3172482_82_FUS">'4 - PEEC'!$K$69</definedName>
    <definedName name="_ANC_DF_1681_3172482_82_IRC">'4 - PEEC'!$O$69</definedName>
    <definedName name="_ANC_DF_1681_3172482_82_OUV">'4 - PEEC'!$J$69</definedName>
    <definedName name="_ANC_DF_1681_3172482_82_TRF">'4 - PEEC'!$N$69</definedName>
    <definedName name="_ANC_DF_1681_3172483_09_AUT">'4 - PEEC'!$P$100</definedName>
    <definedName name="_ANC_DF_1681_3172483_09_CLO">'4 - PEEC'!$Q$100</definedName>
    <definedName name="_ANC_DF_1681_3172483_09_CRD">'4 - PEEC'!$M$100</definedName>
    <definedName name="_ANC_DF_1681_3172483_09_CRD_SCE">'4 - PEEC'!$F$100</definedName>
    <definedName name="_ANC_DF_1681_3172483_09_DBT">'4 - PEEC'!$L$100</definedName>
    <definedName name="_ANC_DF_1681_3172483_09_FUS">'4 - PEEC'!$K$100</definedName>
    <definedName name="_ANC_DF_1681_3172483_09_IRC">'4 - PEEC'!$O$100</definedName>
    <definedName name="_ANC_DF_1681_3172483_09_OUV">'4 - PEEC'!$J$100</definedName>
    <definedName name="_ANC_DF_1681_3172483_09_TRF">'4 - PEEC'!$N$100</definedName>
    <definedName name="_ANC_DF_1681_3172483_82_AUT">'4 - PEEC'!$P$70</definedName>
    <definedName name="_ANC_DF_1681_3172483_82_CLO">'4 - PEEC'!$Q$70</definedName>
    <definedName name="_ANC_DF_1681_3172483_82_CRD">'4 - PEEC'!$M$70</definedName>
    <definedName name="_ANC_DF_1681_3172483_82_CRD_SCE">'4 - PEEC'!$F$70</definedName>
    <definedName name="_ANC_DF_1681_3172483_82_DBT">'4 - PEEC'!$L$70</definedName>
    <definedName name="_ANC_DF_1681_3172483_82_FUS">'4 - PEEC'!$K$70</definedName>
    <definedName name="_ANC_DF_1681_3172483_82_IRC">'4 - PEEC'!$O$70</definedName>
    <definedName name="_ANC_DF_1681_3172483_82_OUV">'4 - PEEC'!$J$70</definedName>
    <definedName name="_ANC_DF_1681_3172483_82_TRF">'4 - PEEC'!$N$70</definedName>
    <definedName name="_ANC_DF_1681_3172484_09_AUT">'4 - PEEC'!$P$101</definedName>
    <definedName name="_ANC_DF_1681_3172484_09_CLO">'4 - PEEC'!$Q$101</definedName>
    <definedName name="_ANC_DF_1681_3172484_09_CRD">'4 - PEEC'!$M$101</definedName>
    <definedName name="_ANC_DF_1681_3172484_09_CRD_SCE">'4 - PEEC'!$F$101</definedName>
    <definedName name="_ANC_DF_1681_3172484_09_DBT">'4 - PEEC'!$L$101</definedName>
    <definedName name="_ANC_DF_1681_3172484_09_FUS">'4 - PEEC'!$K$101</definedName>
    <definedName name="_ANC_DF_1681_3172484_09_IRC">'4 - PEEC'!$O$101</definedName>
    <definedName name="_ANC_DF_1681_3172484_09_OUV">'4 - PEEC'!$J$101</definedName>
    <definedName name="_ANC_DF_1681_3172484_09_TRF">'4 - PEEC'!$N$101</definedName>
    <definedName name="_ANC_DF_1681_3172484_82_AUT">'4 - PEEC'!$P$71</definedName>
    <definedName name="_ANC_DF_1681_3172484_82_CLO">'4 - PEEC'!$Q$71</definedName>
    <definedName name="_ANC_DF_1681_3172484_82_CRD">'4 - PEEC'!$M$71</definedName>
    <definedName name="_ANC_DF_1681_3172484_82_CRD_SCE">'4 - PEEC'!$F$71</definedName>
    <definedName name="_ANC_DF_1681_3172484_82_DBT">'4 - PEEC'!$L$71</definedName>
    <definedName name="_ANC_DF_1681_3172484_82_FUS">'4 - PEEC'!$K$71</definedName>
    <definedName name="_ANC_DF_1681_3172484_82_IRC">'4 - PEEC'!$O$71</definedName>
    <definedName name="_ANC_DF_1681_3172484_82_OUV">'4 - PEEC'!$J$71</definedName>
    <definedName name="_ANC_DF_1681_3172484_82_TRF">'4 - PEEC'!$N$71</definedName>
    <definedName name="_ANC_DF_1681_3172485_09_AUT">'4 - PEEC'!$P$102</definedName>
    <definedName name="_ANC_DF_1681_3172485_09_CLO">'4 - PEEC'!$Q$102</definedName>
    <definedName name="_ANC_DF_1681_3172485_09_CRD">'4 - PEEC'!$M$102</definedName>
    <definedName name="_ANC_DF_1681_3172485_09_CRD_SCE">'4 - PEEC'!$F$102</definedName>
    <definedName name="_ANC_DF_1681_3172485_09_DBT">'4 - PEEC'!$L$102</definedName>
    <definedName name="_ANC_DF_1681_3172485_09_FUS">'4 - PEEC'!$K$102</definedName>
    <definedName name="_ANC_DF_1681_3172485_09_IRC">'4 - PEEC'!$O$102</definedName>
    <definedName name="_ANC_DF_1681_3172485_09_OUV">'4 - PEEC'!$J$102</definedName>
    <definedName name="_ANC_DF_1681_3172485_09_TRF">'4 - PEEC'!$N$102</definedName>
    <definedName name="_ANC_DF_1681_3172485_82_AUT">'4 - PEEC'!$P$72</definedName>
    <definedName name="_ANC_DF_1681_3172485_82_CLO">'4 - PEEC'!$Q$72</definedName>
    <definedName name="_ANC_DF_1681_3172485_82_CRD">'4 - PEEC'!$M$72</definedName>
    <definedName name="_ANC_DF_1681_3172485_82_CRD_SCE">'4 - PEEC'!$F$72</definedName>
    <definedName name="_ANC_DF_1681_3172485_82_DBT">'4 - PEEC'!$L$72</definedName>
    <definedName name="_ANC_DF_1681_3172485_82_FUS">'4 - PEEC'!$K$72</definedName>
    <definedName name="_ANC_DF_1681_3172485_82_IRC">'4 - PEEC'!$O$72</definedName>
    <definedName name="_ANC_DF_1681_3172485_82_OUV">'4 - PEEC'!$J$72</definedName>
    <definedName name="_ANC_DF_1681_3172485_82_TRF">'4 - PEEC'!$N$72</definedName>
    <definedName name="_ANC_DF_1681_3172486_09_AUT">'4 - PEEC'!$P$103</definedName>
    <definedName name="_ANC_DF_1681_3172486_09_CLO">'4 - PEEC'!$Q$103</definedName>
    <definedName name="_ANC_DF_1681_3172486_09_CRD">'4 - PEEC'!$M$103</definedName>
    <definedName name="_ANC_DF_1681_3172486_09_CRD_SCE">'4 - PEEC'!$F$103</definedName>
    <definedName name="_ANC_DF_1681_3172486_09_DBT">'4 - PEEC'!$L$103</definedName>
    <definedName name="_ANC_DF_1681_3172486_09_FUS">'4 - PEEC'!$K$103</definedName>
    <definedName name="_ANC_DF_1681_3172486_09_IRC">'4 - PEEC'!$O$103</definedName>
    <definedName name="_ANC_DF_1681_3172486_09_OUV">'4 - PEEC'!$J$103</definedName>
    <definedName name="_ANC_DF_1681_3172486_09_TRF">'4 - PEEC'!$N$103</definedName>
    <definedName name="_ANC_DF_1681_3172486_82_AUT">'4 - PEEC'!$P$73</definedName>
    <definedName name="_ANC_DF_1681_3172486_82_CLO">'4 - PEEC'!$Q$73</definedName>
    <definedName name="_ANC_DF_1681_3172486_82_CRD">'4 - PEEC'!$M$73</definedName>
    <definedName name="_ANC_DF_1681_3172486_82_CRD_SCE">'4 - PEEC'!$F$73</definedName>
    <definedName name="_ANC_DF_1681_3172486_82_DBT">'4 - PEEC'!$L$73</definedName>
    <definedName name="_ANC_DF_1681_3172486_82_FUS">'4 - PEEC'!$K$73</definedName>
    <definedName name="_ANC_DF_1681_3172486_82_IRC">'4 - PEEC'!$O$73</definedName>
    <definedName name="_ANC_DF_1681_3172486_82_OUV">'4 - PEEC'!$J$73</definedName>
    <definedName name="_ANC_DF_1681_3172486_82_TRF">'4 - PEEC'!$N$73</definedName>
    <definedName name="_ANC_DF_1681_31724XX_09_AUT">'4 - PEEC'!$P$97</definedName>
    <definedName name="_ANC_DF_1681_31724XX_09_CLO">'4 - PEEC'!$Q$97</definedName>
    <definedName name="_ANC_DF_1681_31724XX_09_CRD">'4 - PEEC'!$M$97</definedName>
    <definedName name="_ANC_DF_1681_31724XX_09_CRD_SCE">'4 - PEEC'!$F$97</definedName>
    <definedName name="_ANC_DF_1681_31724XX_09_DBT">'4 - PEEC'!$L$97</definedName>
    <definedName name="_ANC_DF_1681_31724XX_09_FUS">'4 - PEEC'!$K$97</definedName>
    <definedName name="_ANC_DF_1681_31724XX_09_IRC">'4 - PEEC'!$O$97</definedName>
    <definedName name="_ANC_DF_1681_31724XX_09_OUV">'4 - PEEC'!$J$97</definedName>
    <definedName name="_ANC_DF_1681_31724XX_09_TRF">'4 - PEEC'!$N$97</definedName>
    <definedName name="_ANC_DF_1681_31724XX_82_AUT">'4 - PEEC'!$P$67</definedName>
    <definedName name="_ANC_DF_1681_31724XX_82_CLO">'4 - PEEC'!$Q$67</definedName>
    <definedName name="_ANC_DF_1681_31724XX_82_CRD">'4 - PEEC'!$M$67</definedName>
    <definedName name="_ANC_DF_1681_31724XX_82_CRD_SCE">'4 - PEEC'!$F$67</definedName>
    <definedName name="_ANC_DF_1681_31724XX_82_DBT">'4 - PEEC'!$L$67</definedName>
    <definedName name="_ANC_DF_1681_31724XX_82_FUS">'4 - PEEC'!$K$67</definedName>
    <definedName name="_ANC_DF_1681_31724XX_82_IRC">'4 - PEEC'!$O$67</definedName>
    <definedName name="_ANC_DF_1681_31724XX_82_OUV">'4 - PEEC'!$J$67</definedName>
    <definedName name="_ANC_DF_1681_31724XX_82_TRF">'4 - PEEC'!$N$67</definedName>
    <definedName name="_ANC_DF_19251_30_82_CRD_SCE">'4 - PEEC'!$H$42</definedName>
    <definedName name="_ANC_DF_19251_30_82_DBT_SCE">'4 - PEEC'!$F$42</definedName>
    <definedName name="_ANC_DF_19252_30_09_AUT">'4 - PEEC'!$P$44</definedName>
    <definedName name="_ANC_DF_19252_30_09_CLO">'4 - PEEC'!$Q$44</definedName>
    <definedName name="_ANC_DF_19252_30_09_CRD">'4 - PEEC'!$M$44</definedName>
    <definedName name="_ANC_DF_19252_30_09_CRD_SCE">'4 - PEEC'!$H$44</definedName>
    <definedName name="_ANC_DF_19252_30_09_DBT">'4 - PEEC'!$L$44</definedName>
    <definedName name="_ANC_DF_19252_30_09_DBT_SCE">'4 - PEEC'!$F$44</definedName>
    <definedName name="_ANC_DF_19252_30_09_FUS">'4 - PEEC'!$K$44</definedName>
    <definedName name="_ANC_DF_19252_30_09_IRC">'4 - PEEC'!$O$44</definedName>
    <definedName name="_ANC_DF_19252_30_09_OUV">'4 - PEEC'!$J$44</definedName>
    <definedName name="_ANC_DF_19252_30_09_TRF">'4 - PEEC'!$N$44</definedName>
    <definedName name="_ANC_DF_19252_30_82_AUT">'4 - PEEC'!$P$43</definedName>
    <definedName name="_ANC_DF_19252_30_82_CLO">'4 - PEEC'!$Q$43</definedName>
    <definedName name="_ANC_DF_19252_30_82_CRD">'4 - PEEC'!$M$43</definedName>
    <definedName name="_ANC_DF_19252_30_82_CRD_SCE">'4 - PEEC'!$H$43</definedName>
    <definedName name="_ANC_DF_19252_30_82_DBT">'4 - PEEC'!$L$43</definedName>
    <definedName name="_ANC_DF_19252_30_82_DBT_SCE">'4 - PEEC'!$F$43</definedName>
    <definedName name="_ANC_DF_19252_30_82_FUS">'4 - PEEC'!$K$43</definedName>
    <definedName name="_ANC_DF_19252_30_82_IRC">'4 - PEEC'!$O$43</definedName>
    <definedName name="_ANC_DF_19252_30_82_OUV">'4 - PEEC'!$J$43</definedName>
    <definedName name="_ANC_DF_19252_30_82_TRF">'4 - PEEC'!$N$43</definedName>
    <definedName name="_ANC_DF_1925X_30_XX_AUT">'4 - PEEC'!$P$41</definedName>
    <definedName name="_ANC_DF_1925X_30_XX_CLO">'4 - PEEC'!$Q$41</definedName>
    <definedName name="_ANC_DF_1925X_30_XX_CRD">'4 - PEEC'!$M$41</definedName>
    <definedName name="_ANC_DF_1925X_30_XX_CRD_SCE">'4 - PEEC'!$H$41</definedName>
    <definedName name="_ANC_DF_1925X_30_XX_DBT">'4 - PEEC'!$L$41</definedName>
    <definedName name="_ANC_DF_1925X_30_XX_DBT_SCE">'4 - PEEC'!$F$41</definedName>
    <definedName name="_ANC_DF_1925X_30_XX_FUS">'4 - PEEC'!$K$41</definedName>
    <definedName name="_ANC_DF_1925X_30_XX_IRC">'4 - PEEC'!$O$41</definedName>
    <definedName name="_ANC_DF_1925X_30_XX_OUV">'4 - PEEC'!$J$41</definedName>
    <definedName name="_ANC_DF_1925X_30_XX_TRF">'4 - PEEC'!$N$41</definedName>
    <definedName name="_ANC_DF_192XX_3X_XX_AUT">'4 - PEEC'!$P$40</definedName>
    <definedName name="_ANC_DF_192XX_3X_XX_CLO">'4 - PEEC'!$Q$40</definedName>
    <definedName name="_ANC_DF_192XX_3X_XX_CRD">'4 - PEEC'!$M$40</definedName>
    <definedName name="_ANC_DF_192XX_3X_XX_CRD_SCE">'4 - PEEC'!$H$40</definedName>
    <definedName name="_ANC_DF_192XX_3X_XX_DBT">'4 - PEEC'!$L$40</definedName>
    <definedName name="_ANC_DF_192XX_3X_XX_DBT_SCE">'4 - PEEC'!$F$40</definedName>
    <definedName name="_ANC_DF_192XX_3X_XX_FUS">'4 - PEEC'!$K$40</definedName>
    <definedName name="_ANC_DF_192XX_3X_XX_IRC">'4 - PEEC'!$O$40</definedName>
    <definedName name="_ANC_DF_192XX_3X_XX_OUV">'4 - PEEC'!$J$40</definedName>
    <definedName name="_ANC_DF_192XX_3X_XX_TRF">'4 - PEEC'!$N$40</definedName>
    <definedName name="_ANC_DF_7575_30_09_AUT">'4 - PEEC'!$P$39</definedName>
    <definedName name="_ANC_DF_7575_30_09_CLO">'4 - PEEC'!$Q$39</definedName>
    <definedName name="_ANC_DF_7575_30_09_CRD">'4 - PEEC'!$M$39</definedName>
    <definedName name="_ANC_DF_7575_30_09_CRD_SCE">'4 - PEEC'!$H$39</definedName>
    <definedName name="_ANC_DF_7575_30_09_DBT">'4 - PEEC'!$L$39</definedName>
    <definedName name="_ANC_DF_7575_30_09_DBT_SCE">'4 - PEEC'!$F$39</definedName>
    <definedName name="_ANC_DF_7575_30_09_FUS">'4 - PEEC'!$K$39</definedName>
    <definedName name="_ANC_DF_7575_30_09_IRC">'4 - PEEC'!$O$39</definedName>
    <definedName name="_ANC_DF_7575_30_09_OUV">'4 - PEEC'!$J$39</definedName>
    <definedName name="_ANC_DF_7575_30_09_TRF">'4 - PEEC'!$N$39</definedName>
    <definedName name="_ANC_DF_7575_30_82_AUT">'4 - PEEC'!$P$38</definedName>
    <definedName name="_ANC_DF_7575_30_82_CLO">'4 - PEEC'!$Q$38</definedName>
    <definedName name="_ANC_DF_7575_30_82_CRD">'4 - PEEC'!$M$38</definedName>
    <definedName name="_ANC_DF_7575_30_82_CRD_SCE">'4 - PEEC'!$H$38</definedName>
    <definedName name="_ANC_DF_7575_30_82_DBT">'4 - PEEC'!$L$38</definedName>
    <definedName name="_ANC_DF_7575_30_82_DBT_SCE">'4 - PEEC'!$F$38</definedName>
    <definedName name="_ANC_DF_7575_30_82_FUS">'4 - PEEC'!$K$38</definedName>
    <definedName name="_ANC_DF_7575_30_82_IRC">'4 - PEEC'!$O$38</definedName>
    <definedName name="_ANC_DF_7575_30_82_OUV">'4 - PEEC'!$J$38</definedName>
    <definedName name="_ANC_DF_7575_30_82_TRF">'4 - PEEC'!$N$38</definedName>
    <definedName name="_ANC_DF_7575_30_XX_AUT">'4 - PEEC'!$P$37</definedName>
    <definedName name="_ANC_DF_7575_30_XX_CLO">'4 - PEEC'!$Q$37</definedName>
    <definedName name="_ANC_DF_7575_30_XX_CRD">'4 - PEEC'!$M$37</definedName>
    <definedName name="_ANC_DF_7575_30_XX_CRD_SCE">'4 - PEEC'!$H$37</definedName>
    <definedName name="_ANC_DF_7575_30_XX_DBT">'4 - PEEC'!$L$37</definedName>
    <definedName name="_ANC_DF_7575_30_XX_DBT_SCE">'4 - PEEC'!$F$37</definedName>
    <definedName name="_ANC_DF_7575_30_XX_FUS">'4 - PEEC'!$K$37</definedName>
    <definedName name="_ANC_DF_7575_30_XX_IRC">'4 - PEEC'!$O$37</definedName>
    <definedName name="_ANC_DF_7575_30_XX_OUV">'4 - PEEC'!$J$37</definedName>
    <definedName name="_ANC_DF_7575_30_XX_TRF">'4 - PEEC'!$N$37</definedName>
    <definedName name="_ANC_DF_757X_3X_XX_AUT">'4 - PEEC'!$P$36</definedName>
    <definedName name="_ANC_DF_757X_3X_XX_CLO">'4 - PEEC'!$Q$36</definedName>
    <definedName name="_ANC_DF_757X_3X_XX_CRD">'4 - PEEC'!$M$36</definedName>
    <definedName name="_ANC_DF_757X_3X_XX_CRD_SCE">'4 - PEEC'!$H$36</definedName>
    <definedName name="_ANC_DF_757X_3X_XX_DBT">'4 - PEEC'!$L$36</definedName>
    <definedName name="_ANC_DF_757X_3X_XX_DBT_SCE">'4 - PEEC'!$F$36</definedName>
    <definedName name="_ANC_DF_757X_3X_XX_FUS">'4 - PEEC'!$K$36</definedName>
    <definedName name="_ANC_DF_757X_3X_XX_IRC">'4 - PEEC'!$O$36</definedName>
    <definedName name="_ANC_DF_757X_3X_XX_OUV">'4 - PEEC'!$J$36</definedName>
    <definedName name="_ANC_DF_757X_3X_XX_TRF">'4 - PEEC'!$N$36</definedName>
    <definedName name="_ANC_QG_consol_n">'4 - PEEC'!$D$19</definedName>
    <definedName name="_ANC_QG_consol_o">'4 - PEEC'!$D$18</definedName>
    <definedName name="_ANC_QG_contact">'4 - PEEC'!$B$25</definedName>
    <definedName name="_ANC_QG_fonds_n">'4 - PEEC'!$D$7</definedName>
    <definedName name="_ANC_QG_fonds_o">'4 - PEEC'!$D$6</definedName>
    <definedName name="_ANC_QG_gpe_control_n">'4 - PEEC'!$D$16</definedName>
    <definedName name="_ANC_QG_gpe_control_o">'4 - PEEC'!$D$15</definedName>
    <definedName name="_ANC_QG_ident_consol">'4 - PEEC'!$B$22</definedName>
    <definedName name="_ANC_QG_remb_n">'4 - PEEC'!$D$12</definedName>
    <definedName name="_ANC_QG_remb_o">'4 - PEEC'!$D$11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03" i="1" l="1"/>
  <c r="P103" i="1"/>
  <c r="O103" i="1"/>
  <c r="N103" i="1"/>
  <c r="M103" i="1"/>
  <c r="L103" i="1"/>
  <c r="K103" i="1"/>
  <c r="J103" i="1"/>
  <c r="Q102" i="1"/>
  <c r="P102" i="1"/>
  <c r="O102" i="1"/>
  <c r="N102" i="1"/>
  <c r="M102" i="1"/>
  <c r="L102" i="1"/>
  <c r="K102" i="1"/>
  <c r="J102" i="1"/>
  <c r="Q101" i="1"/>
  <c r="P101" i="1"/>
  <c r="O101" i="1"/>
  <c r="N101" i="1"/>
  <c r="M101" i="1"/>
  <c r="L101" i="1"/>
  <c r="K101" i="1"/>
  <c r="J101" i="1"/>
  <c r="Q100" i="1"/>
  <c r="P100" i="1"/>
  <c r="O100" i="1"/>
  <c r="N100" i="1"/>
  <c r="M100" i="1"/>
  <c r="L100" i="1"/>
  <c r="K100" i="1"/>
  <c r="J100" i="1"/>
  <c r="Q99" i="1"/>
  <c r="P99" i="1"/>
  <c r="O99" i="1"/>
  <c r="N99" i="1"/>
  <c r="M99" i="1"/>
  <c r="L99" i="1"/>
  <c r="K99" i="1"/>
  <c r="J99" i="1"/>
  <c r="Q98" i="1"/>
  <c r="P98" i="1"/>
  <c r="O98" i="1"/>
  <c r="N98" i="1"/>
  <c r="M98" i="1"/>
  <c r="L98" i="1"/>
  <c r="K98" i="1"/>
  <c r="J98" i="1"/>
  <c r="Q97" i="1"/>
  <c r="P97" i="1"/>
  <c r="O97" i="1"/>
  <c r="N97" i="1"/>
  <c r="M97" i="1"/>
  <c r="L97" i="1"/>
  <c r="K97" i="1"/>
  <c r="J97" i="1"/>
  <c r="F97" i="1"/>
  <c r="P96" i="1"/>
  <c r="O96" i="1"/>
  <c r="N96" i="1"/>
  <c r="M96" i="1"/>
  <c r="L96" i="1"/>
  <c r="K96" i="1"/>
  <c r="J96" i="1"/>
  <c r="Q96" i="1" s="1"/>
  <c r="P95" i="1"/>
  <c r="O95" i="1"/>
  <c r="N95" i="1"/>
  <c r="M95" i="1"/>
  <c r="L95" i="1"/>
  <c r="K95" i="1"/>
  <c r="J95" i="1"/>
  <c r="Q95" i="1" s="1"/>
  <c r="P94" i="1"/>
  <c r="O94" i="1"/>
  <c r="N94" i="1"/>
  <c r="M94" i="1"/>
  <c r="L94" i="1"/>
  <c r="K94" i="1"/>
  <c r="J94" i="1"/>
  <c r="Q94" i="1" s="1"/>
  <c r="P93" i="1"/>
  <c r="O93" i="1"/>
  <c r="N93" i="1"/>
  <c r="M93" i="1"/>
  <c r="L93" i="1"/>
  <c r="K93" i="1"/>
  <c r="J93" i="1"/>
  <c r="Q93" i="1" s="1"/>
  <c r="P92" i="1"/>
  <c r="O92" i="1"/>
  <c r="N92" i="1"/>
  <c r="M92" i="1"/>
  <c r="L92" i="1"/>
  <c r="K92" i="1"/>
  <c r="J92" i="1"/>
  <c r="Q92" i="1" s="1"/>
  <c r="P91" i="1"/>
  <c r="O91" i="1"/>
  <c r="N91" i="1"/>
  <c r="M91" i="1"/>
  <c r="L91" i="1"/>
  <c r="K91" i="1"/>
  <c r="J91" i="1"/>
  <c r="Q91" i="1" s="1"/>
  <c r="P90" i="1"/>
  <c r="O90" i="1"/>
  <c r="N90" i="1"/>
  <c r="M90" i="1"/>
  <c r="L90" i="1"/>
  <c r="K90" i="1"/>
  <c r="J90" i="1"/>
  <c r="Q90" i="1" s="1"/>
  <c r="F90" i="1"/>
  <c r="P88" i="1"/>
  <c r="O88" i="1"/>
  <c r="N88" i="1"/>
  <c r="L88" i="1"/>
  <c r="K88" i="1"/>
  <c r="J88" i="1"/>
  <c r="F88" i="1"/>
  <c r="M88" i="1" s="1"/>
  <c r="P87" i="1"/>
  <c r="O87" i="1"/>
  <c r="N87" i="1"/>
  <c r="L87" i="1"/>
  <c r="K87" i="1"/>
  <c r="J87" i="1"/>
  <c r="F87" i="1"/>
  <c r="M87" i="1" s="1"/>
  <c r="P86" i="1"/>
  <c r="O86" i="1"/>
  <c r="N86" i="1"/>
  <c r="M86" i="1"/>
  <c r="L86" i="1"/>
  <c r="K86" i="1"/>
  <c r="Q86" i="1" s="1"/>
  <c r="J86" i="1"/>
  <c r="F86" i="1"/>
  <c r="P85" i="1"/>
  <c r="O85" i="1"/>
  <c r="N85" i="1"/>
  <c r="M85" i="1"/>
  <c r="L85" i="1"/>
  <c r="Q85" i="1" s="1"/>
  <c r="K85" i="1"/>
  <c r="J85" i="1"/>
  <c r="F85" i="1"/>
  <c r="P84" i="1"/>
  <c r="O84" i="1"/>
  <c r="N84" i="1"/>
  <c r="L84" i="1"/>
  <c r="K84" i="1"/>
  <c r="J84" i="1"/>
  <c r="F84" i="1"/>
  <c r="F82" i="1" s="1"/>
  <c r="P83" i="1"/>
  <c r="O83" i="1"/>
  <c r="N83" i="1"/>
  <c r="L83" i="1"/>
  <c r="K83" i="1"/>
  <c r="J83" i="1"/>
  <c r="Q83" i="1" s="1"/>
  <c r="F83" i="1"/>
  <c r="M83" i="1" s="1"/>
  <c r="P82" i="1"/>
  <c r="O82" i="1"/>
  <c r="N82" i="1"/>
  <c r="M82" i="1"/>
  <c r="L82" i="1"/>
  <c r="K82" i="1"/>
  <c r="Q82" i="1" s="1"/>
  <c r="J82" i="1"/>
  <c r="P81" i="1"/>
  <c r="O81" i="1"/>
  <c r="N81" i="1"/>
  <c r="L81" i="1"/>
  <c r="K81" i="1"/>
  <c r="J81" i="1"/>
  <c r="F81" i="1"/>
  <c r="M81" i="1" s="1"/>
  <c r="Q81" i="1" s="1"/>
  <c r="P80" i="1"/>
  <c r="O80" i="1"/>
  <c r="N80" i="1"/>
  <c r="M80" i="1"/>
  <c r="L80" i="1"/>
  <c r="K80" i="1"/>
  <c r="J80" i="1"/>
  <c r="Q80" i="1" s="1"/>
  <c r="F80" i="1"/>
  <c r="P79" i="1"/>
  <c r="O79" i="1"/>
  <c r="N79" i="1"/>
  <c r="M79" i="1"/>
  <c r="L79" i="1"/>
  <c r="K79" i="1"/>
  <c r="J79" i="1"/>
  <c r="Q79" i="1" s="1"/>
  <c r="F79" i="1"/>
  <c r="P78" i="1"/>
  <c r="O78" i="1"/>
  <c r="N78" i="1"/>
  <c r="M78" i="1"/>
  <c r="L78" i="1"/>
  <c r="K78" i="1"/>
  <c r="Q78" i="1" s="1"/>
  <c r="J78" i="1"/>
  <c r="F78" i="1"/>
  <c r="P77" i="1"/>
  <c r="O77" i="1"/>
  <c r="N77" i="1"/>
  <c r="M77" i="1"/>
  <c r="L77" i="1"/>
  <c r="Q77" i="1" s="1"/>
  <c r="K77" i="1"/>
  <c r="J77" i="1"/>
  <c r="F77" i="1"/>
  <c r="P76" i="1"/>
  <c r="O76" i="1"/>
  <c r="N76" i="1"/>
  <c r="L76" i="1"/>
  <c r="K76" i="1"/>
  <c r="J76" i="1"/>
  <c r="F76" i="1"/>
  <c r="M76" i="1" s="1"/>
  <c r="Q76" i="1" s="1"/>
  <c r="P75" i="1"/>
  <c r="O75" i="1"/>
  <c r="N75" i="1"/>
  <c r="M75" i="1"/>
  <c r="L75" i="1"/>
  <c r="K75" i="1"/>
  <c r="J75" i="1"/>
  <c r="Q75" i="1" s="1"/>
  <c r="P73" i="1"/>
  <c r="O73" i="1"/>
  <c r="N73" i="1"/>
  <c r="M73" i="1"/>
  <c r="L73" i="1"/>
  <c r="K73" i="1"/>
  <c r="Q73" i="1" s="1"/>
  <c r="J73" i="1"/>
  <c r="P72" i="1"/>
  <c r="O72" i="1"/>
  <c r="N72" i="1"/>
  <c r="M72" i="1"/>
  <c r="L72" i="1"/>
  <c r="K72" i="1"/>
  <c r="Q72" i="1" s="1"/>
  <c r="J72" i="1"/>
  <c r="P71" i="1"/>
  <c r="O71" i="1"/>
  <c r="N71" i="1"/>
  <c r="M71" i="1"/>
  <c r="L71" i="1"/>
  <c r="K71" i="1"/>
  <c r="Q71" i="1" s="1"/>
  <c r="J71" i="1"/>
  <c r="P70" i="1"/>
  <c r="O70" i="1"/>
  <c r="N70" i="1"/>
  <c r="M70" i="1"/>
  <c r="L70" i="1"/>
  <c r="K70" i="1"/>
  <c r="Q70" i="1" s="1"/>
  <c r="J70" i="1"/>
  <c r="P69" i="1"/>
  <c r="O69" i="1"/>
  <c r="N69" i="1"/>
  <c r="M69" i="1"/>
  <c r="L69" i="1"/>
  <c r="K69" i="1"/>
  <c r="Q69" i="1" s="1"/>
  <c r="J69" i="1"/>
  <c r="P68" i="1"/>
  <c r="O68" i="1"/>
  <c r="N68" i="1"/>
  <c r="M68" i="1"/>
  <c r="L68" i="1"/>
  <c r="K68" i="1"/>
  <c r="Q68" i="1" s="1"/>
  <c r="J68" i="1"/>
  <c r="P67" i="1"/>
  <c r="O67" i="1"/>
  <c r="N67" i="1"/>
  <c r="M67" i="1"/>
  <c r="L67" i="1"/>
  <c r="K67" i="1"/>
  <c r="Q67" i="1" s="1"/>
  <c r="J67" i="1"/>
  <c r="F67" i="1"/>
  <c r="Q66" i="1"/>
  <c r="P66" i="1"/>
  <c r="O66" i="1"/>
  <c r="N66" i="1"/>
  <c r="M66" i="1"/>
  <c r="L66" i="1"/>
  <c r="K66" i="1"/>
  <c r="J66" i="1"/>
  <c r="Q65" i="1"/>
  <c r="P65" i="1"/>
  <c r="O65" i="1"/>
  <c r="N65" i="1"/>
  <c r="M65" i="1"/>
  <c r="L65" i="1"/>
  <c r="K65" i="1"/>
  <c r="J65" i="1"/>
  <c r="Q64" i="1"/>
  <c r="P64" i="1"/>
  <c r="O64" i="1"/>
  <c r="N64" i="1"/>
  <c r="M64" i="1"/>
  <c r="L64" i="1"/>
  <c r="K64" i="1"/>
  <c r="J64" i="1"/>
  <c r="Q63" i="1"/>
  <c r="P63" i="1"/>
  <c r="O63" i="1"/>
  <c r="N63" i="1"/>
  <c r="M63" i="1"/>
  <c r="L63" i="1"/>
  <c r="K63" i="1"/>
  <c r="J63" i="1"/>
  <c r="Q62" i="1"/>
  <c r="P62" i="1"/>
  <c r="O62" i="1"/>
  <c r="N62" i="1"/>
  <c r="M62" i="1"/>
  <c r="L62" i="1"/>
  <c r="K62" i="1"/>
  <c r="J62" i="1"/>
  <c r="Q61" i="1"/>
  <c r="P61" i="1"/>
  <c r="O61" i="1"/>
  <c r="N61" i="1"/>
  <c r="M61" i="1"/>
  <c r="L61" i="1"/>
  <c r="K61" i="1"/>
  <c r="J61" i="1"/>
  <c r="Q60" i="1"/>
  <c r="P60" i="1"/>
  <c r="O60" i="1"/>
  <c r="N60" i="1"/>
  <c r="M60" i="1"/>
  <c r="L60" i="1"/>
  <c r="K60" i="1"/>
  <c r="J60" i="1"/>
  <c r="F60" i="1"/>
  <c r="P59" i="1"/>
  <c r="O59" i="1"/>
  <c r="N59" i="1"/>
  <c r="M59" i="1"/>
  <c r="L59" i="1"/>
  <c r="K59" i="1"/>
  <c r="J59" i="1"/>
  <c r="Q59" i="1" s="1"/>
  <c r="F59" i="1"/>
  <c r="P58" i="1"/>
  <c r="O58" i="1"/>
  <c r="N58" i="1"/>
  <c r="M58" i="1"/>
  <c r="L58" i="1"/>
  <c r="K58" i="1"/>
  <c r="J58" i="1"/>
  <c r="Q58" i="1" s="1"/>
  <c r="F58" i="1"/>
  <c r="P57" i="1"/>
  <c r="O57" i="1"/>
  <c r="N57" i="1"/>
  <c r="M57" i="1"/>
  <c r="L57" i="1"/>
  <c r="Q57" i="1" s="1"/>
  <c r="K57" i="1"/>
  <c r="J57" i="1"/>
  <c r="F57" i="1"/>
  <c r="P56" i="1"/>
  <c r="O56" i="1"/>
  <c r="N56" i="1"/>
  <c r="M56" i="1"/>
  <c r="Q56" i="1" s="1"/>
  <c r="L56" i="1"/>
  <c r="K56" i="1"/>
  <c r="J56" i="1"/>
  <c r="F56" i="1"/>
  <c r="P55" i="1"/>
  <c r="O55" i="1"/>
  <c r="N55" i="1"/>
  <c r="L55" i="1"/>
  <c r="K55" i="1"/>
  <c r="J55" i="1"/>
  <c r="F55" i="1"/>
  <c r="F53" i="1" s="1"/>
  <c r="P54" i="1"/>
  <c r="O54" i="1"/>
  <c r="N54" i="1"/>
  <c r="L54" i="1"/>
  <c r="K54" i="1"/>
  <c r="J54" i="1"/>
  <c r="F54" i="1"/>
  <c r="M54" i="1" s="1"/>
  <c r="P53" i="1"/>
  <c r="O53" i="1"/>
  <c r="N53" i="1"/>
  <c r="M53" i="1"/>
  <c r="L53" i="1"/>
  <c r="K53" i="1"/>
  <c r="Q53" i="1" s="1"/>
  <c r="J53" i="1"/>
  <c r="P52" i="1"/>
  <c r="O52" i="1"/>
  <c r="N52" i="1"/>
  <c r="L52" i="1"/>
  <c r="K52" i="1"/>
  <c r="J52" i="1"/>
  <c r="F52" i="1"/>
  <c r="M52" i="1" s="1"/>
  <c r="Q52" i="1" s="1"/>
  <c r="P51" i="1"/>
  <c r="O51" i="1"/>
  <c r="N51" i="1"/>
  <c r="M51" i="1"/>
  <c r="L51" i="1"/>
  <c r="K51" i="1"/>
  <c r="J51" i="1"/>
  <c r="Q51" i="1" s="1"/>
  <c r="F51" i="1"/>
  <c r="P50" i="1"/>
  <c r="O50" i="1"/>
  <c r="N50" i="1"/>
  <c r="M50" i="1"/>
  <c r="L50" i="1"/>
  <c r="K50" i="1"/>
  <c r="J50" i="1"/>
  <c r="Q50" i="1" s="1"/>
  <c r="F50" i="1"/>
  <c r="P49" i="1"/>
  <c r="O49" i="1"/>
  <c r="N49" i="1"/>
  <c r="M49" i="1"/>
  <c r="L49" i="1"/>
  <c r="K49" i="1"/>
  <c r="Q49" i="1" s="1"/>
  <c r="J49" i="1"/>
  <c r="F49" i="1"/>
  <c r="P48" i="1"/>
  <c r="O48" i="1"/>
  <c r="N48" i="1"/>
  <c r="M48" i="1"/>
  <c r="Q48" i="1" s="1"/>
  <c r="L48" i="1"/>
  <c r="K48" i="1"/>
  <c r="J48" i="1"/>
  <c r="F48" i="1"/>
  <c r="P47" i="1"/>
  <c r="O47" i="1"/>
  <c r="N47" i="1"/>
  <c r="L47" i="1"/>
  <c r="K47" i="1"/>
  <c r="J47" i="1"/>
  <c r="F47" i="1"/>
  <c r="M47" i="1" s="1"/>
  <c r="Q47" i="1" s="1"/>
  <c r="P46" i="1"/>
  <c r="O46" i="1"/>
  <c r="N46" i="1"/>
  <c r="M46" i="1"/>
  <c r="L46" i="1"/>
  <c r="K46" i="1"/>
  <c r="J46" i="1"/>
  <c r="Q46" i="1" s="1"/>
  <c r="P44" i="1"/>
  <c r="O44" i="1"/>
  <c r="N44" i="1"/>
  <c r="L44" i="1"/>
  <c r="K44" i="1"/>
  <c r="J44" i="1"/>
  <c r="H44" i="1"/>
  <c r="Q43" i="1"/>
  <c r="P43" i="1"/>
  <c r="O43" i="1"/>
  <c r="N43" i="1"/>
  <c r="M43" i="1"/>
  <c r="L43" i="1"/>
  <c r="K43" i="1"/>
  <c r="J43" i="1"/>
  <c r="H42" i="1"/>
  <c r="P41" i="1"/>
  <c r="O41" i="1"/>
  <c r="N41" i="1"/>
  <c r="M41" i="1"/>
  <c r="L41" i="1"/>
  <c r="K41" i="1"/>
  <c r="J41" i="1"/>
  <c r="Q41" i="1" s="1"/>
  <c r="H41" i="1"/>
  <c r="H40" i="1" s="1"/>
  <c r="F41" i="1"/>
  <c r="P40" i="1"/>
  <c r="O40" i="1"/>
  <c r="N40" i="1"/>
  <c r="M40" i="1"/>
  <c r="L40" i="1"/>
  <c r="K40" i="1"/>
  <c r="Q40" i="1" s="1"/>
  <c r="J40" i="1"/>
  <c r="F40" i="1"/>
  <c r="P39" i="1"/>
  <c r="O39" i="1"/>
  <c r="N39" i="1"/>
  <c r="Q39" i="1" s="1"/>
  <c r="M39" i="1"/>
  <c r="L39" i="1"/>
  <c r="K39" i="1"/>
  <c r="J39" i="1"/>
  <c r="P38" i="1"/>
  <c r="O38" i="1"/>
  <c r="N38" i="1"/>
  <c r="Q38" i="1" s="1"/>
  <c r="M38" i="1"/>
  <c r="L38" i="1"/>
  <c r="K38" i="1"/>
  <c r="J38" i="1"/>
  <c r="P37" i="1"/>
  <c r="O37" i="1"/>
  <c r="N37" i="1"/>
  <c r="Q37" i="1" s="1"/>
  <c r="M37" i="1"/>
  <c r="L37" i="1"/>
  <c r="K37" i="1"/>
  <c r="J37" i="1"/>
  <c r="H37" i="1"/>
  <c r="H36" i="1" s="1"/>
  <c r="F37" i="1"/>
  <c r="P36" i="1"/>
  <c r="O36" i="1"/>
  <c r="N36" i="1"/>
  <c r="M36" i="1"/>
  <c r="L36" i="1"/>
  <c r="K36" i="1"/>
  <c r="Q36" i="1" s="1"/>
  <c r="J36" i="1"/>
  <c r="F36" i="1"/>
  <c r="P35" i="1"/>
  <c r="O35" i="1"/>
  <c r="N35" i="1"/>
  <c r="M35" i="1"/>
  <c r="L35" i="1"/>
  <c r="K35" i="1"/>
  <c r="J35" i="1"/>
  <c r="Q35" i="1" s="1"/>
  <c r="H35" i="1"/>
  <c r="F35" i="1"/>
  <c r="P34" i="1"/>
  <c r="O34" i="1"/>
  <c r="N34" i="1"/>
  <c r="M34" i="1"/>
  <c r="L34" i="1"/>
  <c r="K34" i="1"/>
  <c r="J34" i="1"/>
  <c r="Q34" i="1" s="1"/>
  <c r="H34" i="1"/>
  <c r="F34" i="1"/>
  <c r="P33" i="1"/>
  <c r="O33" i="1"/>
  <c r="N33" i="1"/>
  <c r="Q33" i="1" s="1"/>
  <c r="M33" i="1"/>
  <c r="L33" i="1"/>
  <c r="K33" i="1"/>
  <c r="J33" i="1"/>
  <c r="H33" i="1"/>
  <c r="F33" i="1"/>
  <c r="P32" i="1"/>
  <c r="O32" i="1"/>
  <c r="N32" i="1"/>
  <c r="K32" i="1"/>
  <c r="J32" i="1"/>
  <c r="H32" i="1"/>
  <c r="M32" i="1" s="1"/>
  <c r="F32" i="1"/>
  <c r="L32" i="1" s="1"/>
  <c r="P31" i="1"/>
  <c r="O31" i="1"/>
  <c r="N31" i="1"/>
  <c r="M31" i="1"/>
  <c r="L31" i="1"/>
  <c r="K31" i="1"/>
  <c r="J31" i="1"/>
  <c r="Q31" i="1" s="1"/>
  <c r="H31" i="1"/>
  <c r="H30" i="1" s="1"/>
  <c r="F31" i="1"/>
  <c r="P30" i="1"/>
  <c r="O30" i="1"/>
  <c r="N30" i="1"/>
  <c r="M30" i="1"/>
  <c r="L30" i="1"/>
  <c r="K30" i="1"/>
  <c r="J30" i="1"/>
  <c r="Q30" i="1" s="1"/>
  <c r="Q54" i="1" l="1"/>
  <c r="Q88" i="1"/>
  <c r="Q87" i="1"/>
  <c r="Q32" i="1"/>
  <c r="F46" i="1"/>
  <c r="F75" i="1"/>
  <c r="F30" i="1"/>
  <c r="M44" i="1"/>
  <c r="Q44" i="1" s="1"/>
  <c r="M55" i="1"/>
  <c r="Q55" i="1" s="1"/>
  <c r="M84" i="1"/>
  <c r="Q8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Tanya HALIL</author>
  </authors>
  <commentList>
    <comment ref="G31" authorId="0" shapeId="0" xr:uid="{D452678B-144B-4A4C-A272-FD905918FA58}">
      <text>
        <r>
          <rPr>
            <sz val="9"/>
            <color indexed="81"/>
            <rFont val="Tahoma"/>
            <family val="2"/>
          </rPr>
          <t xml:space="preserve">Veuillez saisir ici les réductions en capital de titres détenus par Action Logement Services
</t>
        </r>
      </text>
    </comment>
    <comment ref="I31" authorId="0" shapeId="0" xr:uid="{6A8FBEEC-586C-4EEA-929D-7BAEFB2F57CE}">
      <text>
        <r>
          <rPr>
            <sz val="9"/>
            <color indexed="81"/>
            <rFont val="Tahoma"/>
            <family val="2"/>
          </rPr>
          <t>Veuillez saisir ici les augmentations en capital réalisées par Action  Logement Services.</t>
        </r>
      </text>
    </comment>
    <comment ref="G32" authorId="0" shapeId="0" xr:uid="{C974CFC1-D180-4191-904C-69EAA1F19B9F}">
      <text>
        <r>
          <rPr>
            <sz val="9"/>
            <color indexed="81"/>
            <rFont val="Tahoma"/>
            <family val="2"/>
          </rPr>
          <t xml:space="preserve">Veuillez saisir ici les réductions en capital de titres détenus par Action Logement Immobilier
</t>
        </r>
      </text>
    </comment>
    <comment ref="I32" authorId="0" shapeId="0" xr:uid="{09CD283A-C8B1-41D6-92C1-C1F03D39DFFE}">
      <text>
        <r>
          <rPr>
            <sz val="9"/>
            <color indexed="81"/>
            <rFont val="Tahoma"/>
            <family val="2"/>
          </rPr>
          <t>Veuillez saisir ici les augmentations en capital réalisées par Action  Logement Immobilier.</t>
        </r>
      </text>
    </comment>
    <comment ref="G34" authorId="0" shapeId="0" xr:uid="{6BAC4B69-AEFA-4514-99AE-2CFC90E7CB35}">
      <text>
        <r>
          <rPr>
            <sz val="9"/>
            <color indexed="81"/>
            <rFont val="Tahoma"/>
            <family val="2"/>
          </rPr>
          <t>Veuillez saisir ici les quasi-fonds propres restitués: emprunts et dettes assortis de conditions particulières (emprunts participatifs et Titres subordonnés à Durée Indéterminée).</t>
        </r>
      </text>
    </comment>
    <comment ref="I34" authorId="0" shapeId="0" xr:uid="{6F888A9B-C3EC-457F-9AD7-F230EA06BDF6}">
      <text>
        <r>
          <rPr>
            <sz val="9"/>
            <color indexed="81"/>
            <rFont val="Tahoma"/>
            <family val="2"/>
          </rPr>
          <t>Veuillez saisir ici les quasi-fonds propres reçus: emprunts et dettes assortis de conditions particulières (emprunts participatifs et Titres subordonnés à Durée Indéterminée).</t>
        </r>
      </text>
    </comment>
    <comment ref="G35" authorId="0" shapeId="0" xr:uid="{D49EA808-684E-4725-85EB-45DF0F73FABE}">
      <text>
        <r>
          <rPr>
            <sz val="9"/>
            <color indexed="81"/>
            <rFont val="Tahoma"/>
            <family val="2"/>
          </rPr>
          <t>Veuillez saisir ici les quasi-fonds propres restitués: emprunts et dettes assortis de conditions particulières (emprunts participatifs et Titres subordonnés à Durée Indéterminée).</t>
        </r>
      </text>
    </comment>
    <comment ref="I35" authorId="0" shapeId="0" xr:uid="{2A274141-2384-4141-9AAF-5A1B8FC90AD1}">
      <text>
        <r>
          <rPr>
            <sz val="9"/>
            <color indexed="81"/>
            <rFont val="Tahoma"/>
            <family val="2"/>
          </rPr>
          <t>Veuillez saisir ici les quasi-fonds propres reçus: emprunts et dettes assortis de conditions particulières (emprunts participatifs et Titres subordonnés à Durée Indéterminée).</t>
        </r>
      </text>
    </comment>
    <comment ref="I38" authorId="0" shapeId="0" xr:uid="{A25E0781-1B06-489E-865E-F2950BC079C8}">
      <text>
        <r>
          <rPr>
            <sz val="9"/>
            <color indexed="81"/>
            <rFont val="Tahoma"/>
            <family val="2"/>
          </rPr>
          <t>Veuillez saisir ici les subventions notifiées sur l'exercice par Action Logement Services.</t>
        </r>
      </text>
    </comment>
    <comment ref="I39" authorId="0" shapeId="0" xr:uid="{2194487B-459B-472D-BF8D-6CC4219C7C04}">
      <text>
        <r>
          <rPr>
            <sz val="9"/>
            <color indexed="81"/>
            <rFont val="Tahoma"/>
            <family val="2"/>
          </rPr>
          <t>Veuillez saisir ici les subventions notifiées sur l'exercice par ICF Habitat.</t>
        </r>
      </text>
    </comment>
    <comment ref="G43" authorId="0" shapeId="0" xr:uid="{41709A50-361F-400A-8B8F-EF5D5F1E8760}">
      <text>
        <r>
          <rPr>
            <sz val="9"/>
            <color indexed="81"/>
            <rFont val="Tahoma"/>
            <family val="2"/>
          </rPr>
          <t>Veuillez saisir ici les remboursements effectués sur l'exercice par votre organisme à Action Logement Services, quelle que soit l'année d'accord du prêt</t>
        </r>
      </text>
    </comment>
    <comment ref="I43" authorId="0" shapeId="0" xr:uid="{FE566650-B609-4514-88BE-D5F1982D8105}">
      <text>
        <r>
          <rPr>
            <sz val="9"/>
            <color indexed="81"/>
            <rFont val="Tahoma"/>
            <family val="2"/>
          </rPr>
          <t>Veuillez saisir ici les prêts accordés à votre organisme par Action Logement Services.</t>
        </r>
      </text>
    </comment>
    <comment ref="G44" authorId="0" shapeId="0" xr:uid="{362A637E-0617-4A4B-9C31-BA93149D0E36}">
      <text>
        <r>
          <rPr>
            <sz val="9"/>
            <color indexed="81"/>
            <rFont val="Tahoma"/>
            <family val="2"/>
          </rPr>
          <t>Veuillez saisir ici les remboursements des prêts accordés à votre organisme par ICF Habitat.</t>
        </r>
      </text>
    </comment>
  </commentList>
</comments>
</file>

<file path=xl/sharedStrings.xml><?xml version="1.0" encoding="utf-8"?>
<sst xmlns="http://schemas.openxmlformats.org/spreadsheetml/2006/main" count="403" uniqueCount="137">
  <si>
    <t>§ 1 - Questions générales</t>
  </si>
  <si>
    <r>
      <rPr>
        <b/>
        <sz val="10"/>
        <color indexed="9"/>
        <rFont val="Arial"/>
        <family val="2"/>
      </rPr>
      <t>§</t>
    </r>
    <r>
      <rPr>
        <b/>
        <sz val="10"/>
        <color indexed="8"/>
        <rFont val="Arial"/>
        <family val="2"/>
      </rPr>
      <t>Veuillez répondre aux questions ci-dessous (pour les questions fermées (réponse "Oui/Non"), merci de cocher la case correspondante, soit "Oui" ou "Non"). Ces questions sont soit obligatoires (O), soit facultatives (F) lorsqu'elles ne concernent pas tous les organismes.</t>
    </r>
  </si>
  <si>
    <t>Oui</t>
  </si>
  <si>
    <t>Non</t>
  </si>
  <si>
    <t>§ 1.3 (O) - Votre organisme est-il contrôlé par une entité appartenant au groupe Action Logement ?</t>
  </si>
  <si>
    <t>§ 1.4 (O) - Vos comptes sont-ils consolidés par le groupe Action Logement ?</t>
  </si>
  <si>
    <t>§ 1.5 (F) - Veuillez indiquer le cas échéant l'entité consolidant vos comptes.</t>
  </si>
  <si>
    <t>§</t>
  </si>
  <si>
    <t>TEXTAREA_</t>
  </si>
  <si>
    <t>§ 1.6 (O) - Veuillez préciser l’identité et les coordonnées (nom, prénom, téléphone, adresse email) de la personne à contacter pour des questions complémentaires sur le recueil de données.</t>
  </si>
  <si>
    <t>§ 2 - Données financières (en euros)</t>
  </si>
  <si>
    <t>Codes activités</t>
  </si>
  <si>
    <t>Tiers</t>
  </si>
  <si>
    <t>Unités</t>
  </si>
  <si>
    <t>Financements remboursés au cours de l'exercice</t>
  </si>
  <si>
    <t>Financements obtenus au cours de l'exercice</t>
  </si>
  <si>
    <t>Valeur à l'ouverture de l'exercice</t>
  </si>
  <si>
    <t>Impacts Fusions et assimilées</t>
  </si>
  <si>
    <t>Flux effectifs de débits</t>
  </si>
  <si>
    <t>Flux effectifs de crédits</t>
  </si>
  <si>
    <t>Flux de trans-formations</t>
  </si>
  <si>
    <t>Flux liés aux créances irré-couvrables</t>
  </si>
  <si>
    <t>Autres flux internes</t>
  </si>
  <si>
    <t>Valeur à la cloture de l'exercice</t>
  </si>
  <si>
    <t>§ 2.1.1 - Fonds reçus en fonds propres (non applicable aux OPH)</t>
  </si>
  <si>
    <t>101</t>
  </si>
  <si>
    <t>Fonds propres reçus - Action Logement Services</t>
  </si>
  <si>
    <t>3</t>
  </si>
  <si>
    <t>7500103582</t>
  </si>
  <si>
    <t>EUR</t>
  </si>
  <si>
    <t>Fonds propres reçus - Action Logement Immobilier</t>
  </si>
  <si>
    <t>7500103583</t>
  </si>
  <si>
    <t>§ 2.1.2 - Fonds reçus en quasi-fonds propres (non applicable aux OPH)</t>
  </si>
  <si>
    <t>167</t>
  </si>
  <si>
    <t>Quasi-fonds propres reçus - Action Logement Services</t>
  </si>
  <si>
    <t>Quasi-fonds propres reçus - Action Logement Immobilier</t>
  </si>
  <si>
    <t>§ 2.1.3 - Fonds reçus sous forme de subvention</t>
  </si>
  <si>
    <t>§ 2.1.3.1 - Fonds reçus des collecteurs financiers</t>
  </si>
  <si>
    <t>Subventions reçues - Action Logement Services</t>
  </si>
  <si>
    <t>Subventions reçues - ICF HABITAT</t>
  </si>
  <si>
    <t>000009000G</t>
  </si>
  <si>
    <t>§ 2.1.4 - Fonds reçus sous forme de prêt : nouveaux prêts et remboursements des anciens prêts</t>
  </si>
  <si>
    <t>§ 2.1.4.1 - Fonds reçus des collecteurs financiers</t>
  </si>
  <si>
    <t>19251</t>
  </si>
  <si>
    <t>Préfinancements - Action Logement Services</t>
  </si>
  <si>
    <t>Financements - Action Logement Services</t>
  </si>
  <si>
    <t>Financements - ICF HABITAT</t>
  </si>
  <si>
    <t>§ 2.2 - Affectation annuelle des ressources issues de la PEEC au financement des programmes propres (fonds reçus d'Action Logement Services)</t>
  </si>
  <si>
    <t>Montants affectés au cours de l'exercice</t>
  </si>
  <si>
    <t>§ 2.2.1 Utilisation des fonds reçus en fonds propres (non applicable aux OPH)</t>
  </si>
  <si>
    <t>Acquisition terrains ou immeubles</t>
  </si>
  <si>
    <t>3172181</t>
  </si>
  <si>
    <t>Construction neuve</t>
  </si>
  <si>
    <t>3172182</t>
  </si>
  <si>
    <t>Acquisition - Amélioration</t>
  </si>
  <si>
    <t>3172183</t>
  </si>
  <si>
    <t>Amélioration seule</t>
  </si>
  <si>
    <t>3172184</t>
  </si>
  <si>
    <t>Annexes sociales</t>
  </si>
  <si>
    <t>3172185</t>
  </si>
  <si>
    <t>Démolition - Reconstruction</t>
  </si>
  <si>
    <t>3172186</t>
  </si>
  <si>
    <t>§ 2.2.2 Utilisation des fonds reçus en quasi-fonds propres (non applicable aux OPH)</t>
  </si>
  <si>
    <t>3172281</t>
  </si>
  <si>
    <t>3172282</t>
  </si>
  <si>
    <t>3172283</t>
  </si>
  <si>
    <t>3172284</t>
  </si>
  <si>
    <t>3172285</t>
  </si>
  <si>
    <t>3172286</t>
  </si>
  <si>
    <t>§ 2.2.3 Utilisation des fonds reçus sous forme de subvention</t>
  </si>
  <si>
    <t>131</t>
  </si>
  <si>
    <t>3172381</t>
  </si>
  <si>
    <t>3172382</t>
  </si>
  <si>
    <t>3172383</t>
  </si>
  <si>
    <t>3172384</t>
  </si>
  <si>
    <t>3172385</t>
  </si>
  <si>
    <t>3172386</t>
  </si>
  <si>
    <t>§ 2.2.4 Utilisation des fonds reçus en prêts : affectation en emprunts</t>
  </si>
  <si>
    <t>3172481</t>
  </si>
  <si>
    <t>3172482</t>
  </si>
  <si>
    <t>3172483</t>
  </si>
  <si>
    <t>3172484</t>
  </si>
  <si>
    <t>3172485</t>
  </si>
  <si>
    <t>3172486</t>
  </si>
  <si>
    <t>§ 2.3 - Affectation annuelle des ressources issues de la PEEC au financement des programmes propres (fonds reçus d'Action Logement Immobilier)</t>
  </si>
  <si>
    <t>§ 2.3.1 Utilisation des fonds reçus en fonds propres (non applicable aux OPH)</t>
  </si>
  <si>
    <t>§ 2.3.2 Utilisation des fonds reçus en quasi-fonds propres (non applicable aux OPH)</t>
  </si>
  <si>
    <t>§ 2.4 - Affectation annuelle des ressources issues de la PEEC au financement des programmes propres (fonds reçus d' ICF HABITAT)</t>
  </si>
  <si>
    <t>§ 2.4.1 Utilisation des fonds reçus sous forme de subvention</t>
  </si>
  <si>
    <t>§ 2.4.2 Utilisation des fonds reçus en prêts : affectation en emprunts</t>
  </si>
  <si>
    <r>
      <rPr>
        <b/>
        <sz val="10"/>
        <color rgb="FF004B60"/>
        <rFont val="Segoe UI"/>
        <family val="2"/>
      </rPr>
      <t>I. Cadre réglementaire et principes généraux</t>
    </r>
  </si>
  <si>
    <t>Cette déclaration est strictement obligatoire et doit être faite chaque année à l'ANCOLS.</t>
  </si>
  <si>
    <t>Votre organisme peut se trouver dans 3 situations :</t>
  </si>
  <si>
    <r>
      <t xml:space="preserve">En cas de perte ou d'oubli d'identifiant ou de mot de passe, merci d'envoyer un courriel à l'adresse suivante : </t>
    </r>
    <r>
      <rPr>
        <u/>
        <sz val="10"/>
        <color rgb="FF0000FF"/>
        <rFont val="Segoe UI"/>
        <family val="2"/>
      </rPr>
      <t>lo4.lo.dhup.dgaln@developpement-durable.gouv.fr</t>
    </r>
    <r>
      <rPr>
        <sz val="10"/>
        <color rgb="FF000000"/>
        <rFont val="Segoe UI"/>
        <family val="2"/>
      </rPr>
      <t xml:space="preserve">
En cas de difficultés pour utiliser Harmonia, le manuel utilisateur peut utilement être consulté : il est accessible en ligne sur le site, dans le bandeau en haut de votre écran.
Pour toute demande d'information ou question sur l’application, le ministère vous invite à contacter la hot line Harmonia au </t>
    </r>
    <r>
      <rPr>
        <b/>
        <sz val="10"/>
        <color rgb="FF000000"/>
        <rFont val="Segoe UI"/>
        <family val="2"/>
      </rPr>
      <t>01.49.00.68.00</t>
    </r>
    <r>
      <rPr>
        <sz val="10"/>
        <color rgb="FF000000"/>
        <rFont val="Segoe UI"/>
        <family val="2"/>
      </rPr>
      <t xml:space="preserve"> (numéro non surtaxé, disponible de 9h à 18h, du lundi au vendredi, sauf jours fériés).
Enfin, pour toute demande d’information ou question sur les états règlementaires (ER), je vous invite à contacter le bureau LO4 par courriel à l’adresse ci-dessus ou par téléphone au </t>
    </r>
    <r>
      <rPr>
        <b/>
        <sz val="10"/>
        <color rgb="FF000000"/>
        <rFont val="Segoe UI"/>
        <family val="2"/>
      </rPr>
      <t xml:space="preserve">01.40.81.90.72 </t>
    </r>
    <r>
      <rPr>
        <sz val="10"/>
        <color rgb="FF000000"/>
        <rFont val="Segoe UI"/>
        <family val="2"/>
      </rPr>
      <t>ou au</t>
    </r>
    <r>
      <rPr>
        <b/>
        <sz val="10"/>
        <color rgb="FF000000"/>
        <rFont val="Segoe UI"/>
        <family val="2"/>
      </rPr>
      <t xml:space="preserve"> 01.40.81.91.72. </t>
    </r>
    <r>
      <rPr>
        <sz val="10"/>
        <color rgb="FF000000"/>
        <rFont val="Segoe UI"/>
        <family val="2"/>
      </rPr>
      <t xml:space="preserve">Si votre demande concerne le </t>
    </r>
    <r>
      <rPr>
        <b/>
        <sz val="10"/>
        <color rgb="FF000000"/>
        <rFont val="Segoe UI"/>
        <family val="2"/>
      </rPr>
      <t xml:space="preserve">Tableau PEEC, </t>
    </r>
    <r>
      <rPr>
        <sz val="10"/>
        <color rgb="FF000000"/>
        <rFont val="Segoe UI"/>
        <family val="2"/>
      </rPr>
      <t xml:space="preserve">je vous invite à contacter </t>
    </r>
    <r>
      <rPr>
        <b/>
        <sz val="10"/>
        <color rgb="FF000000"/>
        <rFont val="Segoe UI"/>
        <family val="2"/>
      </rPr>
      <t xml:space="preserve">l'ANCOLS </t>
    </r>
    <r>
      <rPr>
        <u/>
        <sz val="10"/>
        <color rgb="FF000000"/>
        <rFont val="Segoe UI"/>
        <family val="2"/>
      </rPr>
      <t>de préférence par mail</t>
    </r>
    <r>
      <rPr>
        <sz val="10"/>
        <color rgb="FF000000"/>
        <rFont val="Segoe UI"/>
        <family val="2"/>
      </rPr>
      <t xml:space="preserve"> </t>
    </r>
    <r>
      <rPr>
        <b/>
        <sz val="10"/>
        <color rgb="FF000000"/>
        <rFont val="Segoe UI"/>
        <family val="2"/>
      </rPr>
      <t xml:space="preserve">à l'adresse diad@ancols.fr </t>
    </r>
    <r>
      <rPr>
        <sz val="10"/>
        <color rgb="FF000000"/>
        <rFont val="Segoe UI"/>
        <family val="2"/>
      </rPr>
      <t>ou à défaut par téléphone au</t>
    </r>
    <r>
      <rPr>
        <b/>
        <sz val="10"/>
        <color rgb="FF000000"/>
        <rFont val="Segoe UI"/>
        <family val="2"/>
      </rPr>
      <t xml:space="preserve"> 01 70 82 98 94.</t>
    </r>
    <r>
      <rPr>
        <sz val="10"/>
        <color rgb="FF000000"/>
        <rFont val="Segoe UI"/>
        <family val="2"/>
      </rPr>
      <t xml:space="preserve">
</t>
    </r>
  </si>
  <si>
    <r>
      <rPr>
        <b/>
        <sz val="10"/>
        <color rgb="FF004B60"/>
        <rFont val="Segoe UI"/>
        <family val="2"/>
      </rPr>
      <t>II. Détails concernant le formulaire de déclaration</t>
    </r>
  </si>
  <si>
    <r>
      <rPr>
        <b/>
        <sz val="10"/>
        <color rgb="FF004B60"/>
        <rFont val="Segoe UI"/>
        <family val="2"/>
      </rPr>
      <t>II.1. Contenu du formulaire</t>
    </r>
  </si>
  <si>
    <r>
      <rPr>
        <sz val="10"/>
        <color rgb="FF000000"/>
        <rFont val="Segoe UI"/>
        <family val="2"/>
      </rPr>
      <t>Le sommaire détaillé du formulaire de données est le suivant :</t>
    </r>
  </si>
  <si>
    <r>
      <rPr>
        <sz val="10"/>
        <color rgb="FF004B60"/>
        <rFont val="Segoe UI Semibold"/>
        <family val="2"/>
      </rPr>
      <t>§ 1 - Questions générales</t>
    </r>
  </si>
  <si>
    <t xml:space="preserve">§ 1.6 (O) - Veuillez préciser l’identité et les coordonnées (nom, prénom, téléphone, adresse email) de la personne à contacter </t>
  </si>
  <si>
    <t xml:space="preserve">               pour des questions complémentaires sur le recueil de données.</t>
  </si>
  <si>
    <r>
      <rPr>
        <sz val="10"/>
        <color rgb="FFA64C5F"/>
        <rFont val="Segoe UI Semibold"/>
        <family val="2"/>
      </rPr>
      <t>§ 2.1.3 - Fonds reçus sous forme de subvention</t>
    </r>
  </si>
  <si>
    <t>§ 2.2 - Affectation annuelle des ressources issues de la PEEC au financement des programmes propres (fonds reçus</t>
  </si>
  <si>
    <t>d'Action Logement Services)</t>
  </si>
  <si>
    <t>§ 2.2.1 Utilisation des fonds reçus en fonds propres  (non applicable aux OPH)</t>
  </si>
  <si>
    <t>§ 2.2.2 Utilisation des fonds reçus en quasi-fonds propres  (non applicable aux OPH)</t>
  </si>
  <si>
    <t>§ 2.3 - Affectation annuelle des ressources issues de la PEEC au financement des programmes propres (fonds reçus</t>
  </si>
  <si>
    <t>d'Action Logement Immobilier)</t>
  </si>
  <si>
    <t>§ 2.3.1 Utilisation des fonds reçus en fonds propres  (non applicable aux OPH)</t>
  </si>
  <si>
    <t>§ 2.3.2 Utilisation des fonds reçus en quasi-fonds propres  (non applicable aux OPH)</t>
  </si>
  <si>
    <t>§ 2.4 - Affectation annuelle des ressources issues de la PEEC au financement des programmes propres (fonds reçus</t>
  </si>
  <si>
    <t>d'ICF HABITAT)</t>
  </si>
  <si>
    <r>
      <rPr>
        <b/>
        <sz val="10"/>
        <color rgb="FF004B60"/>
        <rFont val="Segoe UI"/>
        <family val="2"/>
      </rPr>
      <t>II.2. Structure des données à fournir</t>
    </r>
  </si>
  <si>
    <r>
      <rPr>
        <sz val="10"/>
        <color rgb="FF004B60"/>
        <rFont val="Segoe UI Semibold"/>
        <family val="2"/>
      </rPr>
      <t>11.2.1. Questions générales</t>
    </r>
  </si>
  <si>
    <r>
      <rPr>
        <sz val="10"/>
        <color rgb="FF000000"/>
        <rFont val="Segoe UI"/>
        <family val="2"/>
      </rPr>
      <t>Les questions générales (§ 1) figurant dans le formulaire de déclaration sont soit obligatoires (O), soit facultatives (F)</t>
    </r>
    <r>
      <rPr>
        <sz val="10"/>
        <rFont val="Segoe UI"/>
        <family val="2"/>
      </rPr>
      <t xml:space="preserve"> lorsqu'elles ne concernent pas tous les organismes. Elles se présentent soit sous la forme de questions directes (réponse « Oui/Non ») soit sous la forme de questions ouvertes. Pour les questions directes, il faut répondre à l'aide de la flèche déroulante. S'agissant des questions ouvertes, un encadré a été prévu pour que l'interlocuteur puisse y saisir sa réponse.</t>
    </r>
  </si>
  <si>
    <r>
      <rPr>
        <sz val="10"/>
        <color rgb="FF004B60"/>
        <rFont val="Segoe UI Semibold"/>
        <family val="2"/>
      </rPr>
      <t>11.2.2. Données financières</t>
    </r>
  </si>
  <si>
    <t>L'affectation des ressources annuelles issues de la PEEC au financement des programmes propres (§ 2.2, § 2.3 et § 2.4) doivent être renseignés pour les les flux de l'année dans la colonne «Montants affectés au cours de l'exercice».</t>
  </si>
  <si>
    <r>
      <rPr>
        <sz val="10"/>
        <color rgb="FF000000"/>
        <rFont val="Segoe UI"/>
        <family val="2"/>
      </rPr>
      <t>Pour l'ensemble des rubriques, les colonnes « Codes activité » et « Tiers » servent pour l'identification des lignes</t>
    </r>
    <r>
      <rPr>
        <sz val="10"/>
        <rFont val="Segoe UI"/>
        <family val="2"/>
      </rPr>
      <t xml:space="preserve"> dans le système d'information de l'Agence et n'ont pas obligatoirement une correspondance précise dans votre comptabilité. La colonne « Unités » indique que les montants sont à saisir en euros, avec 2 décimales autorisées.</t>
    </r>
  </si>
  <si>
    <t>11.2.3. Code tiers</t>
  </si>
  <si>
    <t>Les flux de financements annuels (financements remboursés et financements obtenus) ainsi que l'affectation annuelle des  ressources issues de la PEEC doivent être ventilés entre les différents tiers suivants :</t>
  </si>
  <si>
    <t>-Le tiers 7500103582 correspond à Action Logement Services</t>
  </si>
  <si>
    <t>-Le tiers 7500103583 correspond à Action Logement Immobilier</t>
  </si>
  <si>
    <t>-Le tiers 000009000G correspond à ICF HABITAT</t>
  </si>
  <si>
    <t>Déclaration annuelle - Comptes individuels - Données réelles - Participation des employeurs à l'effort de construction (PEEC)</t>
  </si>
  <si>
    <t>Pour rappel, les dispositions relatives au reversement des 2/3 des sommes collectées au titre de l'article L. 313-1 du code de la construction et de l'habitation s'appliquaient jusqu'au 31 décembre 2014 (loi n° 2006-872 du 13 juillet 2006 portant engagement national pour le  logement modifiée par la loi n°2011-1977 du 28 décembre 2011 - art. 158). De plus, en application des dispositions de la loi ALUR, les organismes SA HLM/COOP, SEM et OPH ont perdu leur agrément à collecter la PEEC à compter du 1er janvier 2015 et cessent donc leur activité de collecte à compter de cette date. Aucune donnée relative à ces points n'est donc plus demandée et, le cas échéant, les organismes qui encaisseraient encore de la collecte sont invités à rembourser au plus tôt les entreprises et à inviter ces dernières à se libérer de leurs obligations en procédant à des versements à des collecteurs agréés afin de ne pas s'exposer à des pénalités fiscales.</t>
  </si>
  <si>
    <t>Tableau 4 - PEEC</t>
  </si>
  <si>
    <t>- il n'a ni obtenu ni remboursé de fonds PEEC (Action Logement) sur l'exercice 2023 ou n'a pas de somme PEEC en attente d'emploi. Vous devez compléter le formulaire en sélectionnant la réponse « non » à la question « Avez-vous obtenu des fonds PEEC (Action Logement) en 2023 ? » et «non » à la question « Avez-vous remboursé des fonds PEEC (Action Logement) en 2023? ».</t>
  </si>
  <si>
    <t>- il a remboursé des fonds PEEC (Action Logement) sur l'exercice 2023 ou a des sommes PEEC en attente d'emploi. Vous devez remplir le formulaire en sélectionnant la réponse « oui » à la question « Avez-vous remboursé des fonds PEEC (Action Logement) en 2023 ? » et en complétant toutes les données demandées.</t>
  </si>
  <si>
    <t>- il a reçu des fonds PEEC (Action Logement) sur l'exercice 2023 ou a des sommes PEEC en attente d'emploi. Vous devez remplir le formulaire en sélectionnant la réponse « oui » à la question « Avez-vous obtenu des fonds PEEC (Action Logement) en 2023 ? » et en complétant toutes les données demandées.</t>
  </si>
  <si>
    <t xml:space="preserve">§ 1.1 (O) - Avez-vous obtenu des fonds PEEC (Action Logement) sur l'exercice 2023 ? </t>
  </si>
  <si>
    <t xml:space="preserve">§ 1.2 (O) - Avez-vous remboursé des fonds PEEC (Action Logement) sur l'exercice 2023 ? </t>
  </si>
  <si>
    <t>§ 2.1 - Principales données relatives aux transferts entre organismes en 2023</t>
  </si>
  <si>
    <t>Les principales données relatives aux transferts entre organismes en 2023 (§ 2.1) sont à saisir pour les flux de l'année dans les colonnes « Financements remboursés au cours de l'exercice » et « Financements obtenus au cours de l'exercice».</t>
  </si>
  <si>
    <t>Exercice : 2023</t>
  </si>
  <si>
    <t xml:space="preserve">§ 1.1 (O) - Avez-vous obtenu des fonds PEEC (Action Logement) sur l'exercice 2023 ? 
Si vous avez obtenu des fonds PEEC sur l'exercice 2023, merci de renseigner les colonnes "Financements obtenus au cours de l'exercice" et "Affectation annuelle des ressources issues de la PEEC" figurant dans la section "§2. Données financières" du présent onglet. </t>
  </si>
  <si>
    <t xml:space="preserve">§ 1.2 (O) - Avez-vous remboursé des fonds PEEC (Action Logement) sur l'exercice 2023 ? 
Si vous avez remboursé des fonds PEEC sur l'exercice 2023, merci de renseigner la colonne "Financements remboursés au cours de l'exercice" figurant dans la section "§2. Données financières"du présent onglet. </t>
  </si>
  <si>
    <r>
      <t>Ce document est la notice fonctionnelle du recueil de données sur les données définitives 2023. Cette déclaration est réalisée en application des dispositions de l'article L.342-5 du Code de la construction et de l'habitation (CCH), étant entendu que votre organisme relève du champ de compétences de l'Agence en vertu des 1° à 4° de l'article L.342-2, II du même code. Conformément aux dispositions légales et réglementaires, les données à déclarer ont été arrêtées par le conseil d'administration de l'agence lors de sa séance du</t>
    </r>
    <r>
      <rPr>
        <sz val="10"/>
        <color rgb="FF00B050"/>
        <rFont val="Segoe UI"/>
        <family val="2"/>
      </rPr>
      <t xml:space="preserve"> 27 janvier 2023 (cf. délibération n°2023-03 disponible sur le site Internet de l'ANCOLS : https://www.ancols.fr/files/live/mounts/XNET_PRD-mount-mountPoint/INTERNET-PROD/ANCOLS%20-%20Pr%c3%a9sentation/Instances/d%c3%a9lib%c3%a9rations%202023/03-2023_D%c3%a9lib%c3%a9ration%20%2b%20ANX%20Donn%c3%a9es%20compl%c3%a9mentaires%202023.pdf)</t>
    </r>
    <r>
      <rPr>
        <sz val="10"/>
        <color rgb="FF000000"/>
        <rFont val="Segoe UI"/>
        <family val="2"/>
      </rPr>
      <t xml:space="preserve">
Les données à renseigner pour l'exercice 2023 sont similaires à celles du recueil de données complété pour l'exercice 2022 et restent intégrées aux états réglementaires figurant dans la plate-forme Harmonia. Les données relatives aux exercices antérieurs ne sont plus à renseigner.</t>
    </r>
  </si>
  <si>
    <t>L'année 2023 constitue la huitième année où le recueil de données ANCOLS est intégré dans le système de recueil de données Harmonia.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</si>
</sst>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44" formatCode="_-* #,##0.00\ &quot;€&quot;_-;\-* #,##0.00\ &quot;€&quot;_-;_-* &quot;-&quot;??\ &quot;€&quot;_-;_-@_-"/>
    <numFmt numFmtId="164" formatCode="#,##0.00\ _€"/>
  </numFmts>
  <fonts count="33" x14ac:knownFonts="1">
    <font>
      <sz val="11"/>
      <color indexed="8"/>
      <name val="Calibri"/>
    </font>
    <font>
      <b/>
      <sz val="14"/>
      <color theme="4" tint="-0.499984740745262"/>
      <name val="Arial"/>
      <family val="2"/>
    </font>
    <font>
      <sz val="10"/>
      <color theme="1"/>
      <name val="Arial"/>
      <family val="2"/>
    </font>
    <font>
      <b/>
      <sz val="10"/>
      <color theme="1"/>
      <name val="Arial"/>
      <family val="2"/>
    </font>
    <font>
      <b/>
      <sz val="10"/>
      <color theme="0"/>
      <name val="Arial"/>
      <family val="2"/>
    </font>
    <font>
      <sz val="10"/>
      <color indexed="8"/>
      <name val="Arial"/>
      <family val="2"/>
    </font>
    <font>
      <b/>
      <sz val="10"/>
      <color indexed="9"/>
      <name val="Arial"/>
      <family val="2"/>
    </font>
    <font>
      <b/>
      <sz val="10"/>
      <color indexed="8"/>
      <name val="Arial"/>
      <family val="2"/>
    </font>
    <font>
      <b/>
      <sz val="10"/>
      <color rgb="FF244062"/>
      <name val="Arial"/>
      <family val="2"/>
    </font>
    <font>
      <b/>
      <i/>
      <sz val="10"/>
      <color rgb="FFFF0000"/>
      <name val="Arial"/>
      <family val="2"/>
    </font>
    <font>
      <b/>
      <sz val="10"/>
      <color indexed="19"/>
      <name val="Arial"/>
      <family val="2"/>
    </font>
    <font>
      <b/>
      <sz val="10"/>
      <color theme="4" tint="-0.499984740745262"/>
      <name val="Arial"/>
      <family val="2"/>
    </font>
    <font>
      <sz val="10"/>
      <color theme="0"/>
      <name val="Arial"/>
      <family val="2"/>
    </font>
    <font>
      <b/>
      <sz val="10"/>
      <color theme="3"/>
      <name val="Arial"/>
      <family val="2"/>
    </font>
    <font>
      <sz val="11"/>
      <color indexed="8"/>
      <name val="Calibri"/>
      <family val="2"/>
    </font>
    <font>
      <b/>
      <sz val="10"/>
      <name val="Arial"/>
      <family val="2"/>
    </font>
    <font>
      <b/>
      <sz val="10"/>
      <color rgb="FFFF0000"/>
      <name val="Arial"/>
      <family val="2"/>
    </font>
    <font>
      <sz val="9"/>
      <color indexed="81"/>
      <name val="Tahoma"/>
      <family val="2"/>
    </font>
    <font>
      <sz val="10"/>
      <name val="Arial"/>
      <family val="2"/>
    </font>
    <font>
      <sz val="10"/>
      <name val="Segoe UI"/>
      <family val="2"/>
    </font>
    <font>
      <sz val="12"/>
      <name val="Segoe UI"/>
      <family val="2"/>
    </font>
    <font>
      <b/>
      <sz val="10"/>
      <color rgb="FF004B60"/>
      <name val="Segoe UI"/>
      <family val="2"/>
    </font>
    <font>
      <sz val="10"/>
      <color rgb="FF000000"/>
      <name val="Segoe UI"/>
      <family val="2"/>
    </font>
    <font>
      <sz val="12"/>
      <color rgb="FFFF0000"/>
      <name val="Segoe UI Semibold"/>
      <family val="2"/>
    </font>
    <font>
      <b/>
      <sz val="10"/>
      <color rgb="FF000000"/>
      <name val="Segoe UI"/>
      <family val="2"/>
    </font>
    <font>
      <u/>
      <sz val="10"/>
      <color rgb="FF0000FF"/>
      <name val="Segoe UI"/>
      <family val="2"/>
    </font>
    <font>
      <u/>
      <sz val="10"/>
      <color rgb="FF000000"/>
      <name val="Segoe UI"/>
      <family val="2"/>
    </font>
    <font>
      <sz val="10"/>
      <name val="Segoe UI Semibold"/>
      <family val="2"/>
    </font>
    <font>
      <sz val="10"/>
      <color rgb="FF004B60"/>
      <name val="Segoe UI Semibold"/>
      <family val="2"/>
    </font>
    <font>
      <sz val="10"/>
      <color rgb="FFA64C5F"/>
      <name val="Segoe UI Semibold"/>
      <family val="2"/>
    </font>
    <font>
      <sz val="10"/>
      <color rgb="FF244062"/>
      <name val="Segoe UI Semibold"/>
      <family val="2"/>
    </font>
    <font>
      <sz val="10"/>
      <color rgb="FF00A5D2"/>
      <name val="Segoe UI Semibold"/>
      <family val="2"/>
    </font>
    <font>
      <sz val="10"/>
      <color rgb="FF00B050"/>
      <name val="Segoe UI"/>
      <family val="2"/>
    </font>
  </fonts>
  <fills count="13">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FFFF00"/>
        <bgColor indexed="64"/>
      </patternFill>
    </fill>
    <fill>
      <patternFill patternType="solid">
        <fgColor rgb="FF0DCBFF"/>
        <bgColor indexed="64"/>
      </patternFill>
    </fill>
    <fill>
      <patternFill patternType="solid">
        <fgColor rgb="FF81E4FF"/>
        <bgColor indexed="64"/>
      </patternFill>
    </fill>
    <fill>
      <patternFill patternType="solid">
        <fgColor rgb="FF00800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D5A3AE"/>
        <bgColor indexed="64"/>
      </patternFill>
    </fill>
    <fill>
      <patternFill patternType="solid">
        <fgColor theme="6" tint="-0.24994659260841701"/>
        <bgColor indexed="64"/>
      </patternFill>
    </fill>
    <fill>
      <patternFill patternType="solid">
        <fgColor theme="6" tint="0.59996337778862885"/>
        <bgColor indexed="64"/>
      </patternFill>
    </fill>
  </fills>
  <borders count="34">
    <border>
      <left/>
      <right/>
      <top/>
      <bottom/>
      <diagonal/>
    </border>
    <border>
      <left style="thin">
        <color rgb="FF004C5F"/>
      </left>
      <right/>
      <top/>
      <bottom/>
      <diagonal/>
    </border>
    <border>
      <left style="thin">
        <color rgb="FF004C5F"/>
      </left>
      <right/>
      <top style="thin">
        <color rgb="FF004C5F"/>
      </top>
      <bottom style="thin">
        <color rgb="FF004C5F"/>
      </bottom>
      <diagonal/>
    </border>
    <border>
      <left/>
      <right/>
      <top style="thin">
        <color rgb="FF004C5F"/>
      </top>
      <bottom style="thin">
        <color rgb="FF004C5F"/>
      </bottom>
      <diagonal/>
    </border>
    <border>
      <left/>
      <right style="thin">
        <color rgb="FF004C5F"/>
      </right>
      <top style="thin">
        <color rgb="FF004C5F"/>
      </top>
      <bottom style="thin">
        <color rgb="FF004C5F"/>
      </bottom>
      <diagonal/>
    </border>
    <border>
      <left style="dotted">
        <color rgb="FF004C5F"/>
      </left>
      <right style="dotted">
        <color rgb="FF004C5F"/>
      </right>
      <top style="dotted">
        <color rgb="FF004C5F"/>
      </top>
      <bottom style="dotted">
        <color rgb="FF004C5F"/>
      </bottom>
      <diagonal/>
    </border>
    <border>
      <left style="dotted">
        <color rgb="FF004C5F"/>
      </left>
      <right/>
      <top style="dotted">
        <color rgb="FF004C5F"/>
      </top>
      <bottom style="dotted">
        <color rgb="FF004C5F"/>
      </bottom>
      <diagonal/>
    </border>
    <border>
      <left/>
      <right/>
      <top style="dotted">
        <color rgb="FF004C5F"/>
      </top>
      <bottom style="dotted">
        <color rgb="FF004C5F"/>
      </bottom>
      <diagonal/>
    </border>
    <border>
      <left/>
      <right style="dotted">
        <color rgb="FF004C5F"/>
      </right>
      <top style="dotted">
        <color rgb="FF004C5F"/>
      </top>
      <bottom style="dotted">
        <color rgb="FF004C5F"/>
      </bottom>
      <diagonal/>
    </border>
    <border>
      <left style="dotted">
        <color rgb="FF004C5F"/>
      </left>
      <right/>
      <top style="dotted">
        <color rgb="FF004C5F"/>
      </top>
      <bottom/>
      <diagonal/>
    </border>
    <border>
      <left/>
      <right/>
      <top style="dotted">
        <color rgb="FF004C5F"/>
      </top>
      <bottom/>
      <diagonal/>
    </border>
    <border>
      <left/>
      <right style="dotted">
        <color rgb="FF004C5F"/>
      </right>
      <top style="dotted">
        <color rgb="FF004C5F"/>
      </top>
      <bottom/>
      <diagonal/>
    </border>
    <border>
      <left style="dotted">
        <color rgb="FF004C5F"/>
      </left>
      <right/>
      <top/>
      <bottom/>
      <diagonal/>
    </border>
    <border>
      <left/>
      <right style="dotted">
        <color rgb="FF004C5F"/>
      </right>
      <top/>
      <bottom/>
      <diagonal/>
    </border>
    <border>
      <left style="thin">
        <color rgb="FF004C5F"/>
      </left>
      <right style="thin">
        <color rgb="FF004C5F"/>
      </right>
      <top style="thin">
        <color rgb="FF004C5F"/>
      </top>
      <bottom style="thin">
        <color rgb="FF004C5F"/>
      </bottom>
      <diagonal/>
    </border>
    <border>
      <left/>
      <right style="thin">
        <color rgb="FF004C5F"/>
      </right>
      <top style="thin">
        <color rgb="FF004C5F"/>
      </top>
      <bottom/>
      <diagonal/>
    </border>
    <border>
      <left style="thin">
        <color rgb="FF004C5F"/>
      </left>
      <right style="thin">
        <color indexed="64"/>
      </right>
      <top/>
      <bottom/>
      <diagonal/>
    </border>
    <border>
      <left style="thin">
        <color rgb="FF004C5F"/>
      </left>
      <right style="thin">
        <color rgb="FF004C5F"/>
      </right>
      <top style="thin">
        <color rgb="FF004C5F"/>
      </top>
      <bottom/>
      <diagonal/>
    </border>
    <border>
      <left style="thin">
        <color rgb="FF004C5F"/>
      </left>
      <right style="thin">
        <color rgb="FF004C5F"/>
      </right>
      <top style="dotted">
        <color rgb="FF004C5F"/>
      </top>
      <bottom style="dotted">
        <color rgb="FF004C5F"/>
      </bottom>
      <diagonal/>
    </border>
    <border>
      <left/>
      <right style="thin">
        <color rgb="FF004C5F"/>
      </right>
      <top/>
      <bottom/>
      <diagonal/>
    </border>
    <border>
      <left style="thin">
        <color rgb="FF004C5F"/>
      </left>
      <right style="thin">
        <color rgb="FF004C5F"/>
      </right>
      <top style="thin">
        <color theme="0"/>
      </top>
      <bottom/>
      <diagonal/>
    </border>
    <border>
      <left style="thin">
        <color rgb="FF004C5F"/>
      </left>
      <right style="thin">
        <color rgb="FF004C5F"/>
      </right>
      <top style="dotted">
        <color rgb="FF004C5F"/>
      </top>
      <bottom style="thin">
        <color rgb="FF004C5F"/>
      </bottom>
      <diagonal/>
    </border>
    <border>
      <left style="thin">
        <color rgb="FF004C5F"/>
      </left>
      <right style="thin">
        <color rgb="FF004C5F"/>
      </right>
      <top/>
      <bottom style="dotted">
        <color rgb="FF004C5F"/>
      </bottom>
      <diagonal/>
    </border>
    <border>
      <left style="thin">
        <color rgb="FF004C5F"/>
      </left>
      <right style="thin">
        <color rgb="FF004C5F"/>
      </right>
      <top style="dotted">
        <color rgb="FF004C5F"/>
      </top>
      <bottom style="thin">
        <color indexed="64"/>
      </bottom>
      <diagonal/>
    </border>
    <border>
      <left style="thin">
        <color rgb="FF004C5F"/>
      </left>
      <right style="thin">
        <color rgb="FF004C5F"/>
      </right>
      <top style="thin">
        <color rgb="FF004C5F"/>
      </top>
      <bottom style="dotted">
        <color rgb="FF004C5F"/>
      </bottom>
      <diagonal/>
    </border>
    <border>
      <left style="thin">
        <color rgb="FF004C5F"/>
      </left>
      <right/>
      <top style="thin">
        <color rgb="FF004C5F"/>
      </top>
      <bottom style="dotted">
        <color rgb="FF004C5F"/>
      </bottom>
      <diagonal/>
    </border>
    <border>
      <left style="thin">
        <color rgb="FF004C5F"/>
      </left>
      <right/>
      <top style="dotted">
        <color rgb="FF004C5F"/>
      </top>
      <bottom style="dotted">
        <color rgb="FF004C5F"/>
      </bottom>
      <diagonal/>
    </border>
    <border>
      <left style="thin">
        <color rgb="FF004C5F"/>
      </left>
      <right/>
      <top style="dotted">
        <color rgb="FF004C5F"/>
      </top>
      <bottom style="thin">
        <color rgb="FF004C5F"/>
      </bottom>
      <diagonal/>
    </border>
    <border>
      <left style="thin">
        <color rgb="FF004C5F"/>
      </left>
      <right style="thin">
        <color rgb="FF004C5F"/>
      </right>
      <top/>
      <bottom style="thin">
        <color rgb="FF004C5F"/>
      </bottom>
      <diagonal/>
    </border>
    <border>
      <left/>
      <right/>
      <top/>
      <bottom style="thin">
        <color rgb="FF004C5F"/>
      </bottom>
      <diagonal/>
    </border>
    <border>
      <left/>
      <right style="thin">
        <color rgb="FF004C5F"/>
      </right>
      <top/>
      <bottom style="thin">
        <color rgb="FF004C5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pplyFill="0" applyProtection="0"/>
    <xf numFmtId="44" fontId="14" fillId="0" borderId="0" applyFont="0" applyFill="0" applyBorder="0" applyAlignment="0" applyProtection="0"/>
    <xf numFmtId="44" fontId="14" fillId="0" borderId="0" applyFont="0" applyFill="0" applyBorder="0" applyAlignment="0" applyProtection="0"/>
    <xf numFmtId="0" fontId="18" fillId="0" borderId="0"/>
  </cellStyleXfs>
  <cellXfs count="165">
    <xf numFmtId="0" fontId="0" fillId="0" borderId="0" xfId="0"/>
    <xf numFmtId="0" fontId="2" fillId="0" borderId="0" xfId="0" applyFont="1" applyFill="1" applyAlignment="1" applyProtection="1">
      <alignment vertical="center"/>
      <protection locked="0"/>
    </xf>
    <xf numFmtId="49" fontId="3" fillId="2" borderId="1" xfId="0" applyNumberFormat="1" applyFont="1" applyFill="1" applyBorder="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0" fontId="5" fillId="0" borderId="0" xfId="0" applyFont="1" applyFill="1" applyAlignment="1" applyProtection="1">
      <alignment horizontal="center" vertical="center" wrapText="1"/>
      <protection locked="0"/>
    </xf>
    <xf numFmtId="0" fontId="5" fillId="0" borderId="0" xfId="0" applyFont="1" applyFill="1" applyProtection="1">
      <protection locked="0"/>
    </xf>
    <xf numFmtId="0" fontId="8" fillId="0" borderId="1" xfId="0" applyFont="1" applyFill="1" applyBorder="1" applyAlignment="1" applyProtection="1">
      <alignment vertical="justify" wrapText="1"/>
    </xf>
    <xf numFmtId="0" fontId="8" fillId="0" borderId="0" xfId="0" applyFont="1" applyFill="1" applyAlignment="1" applyProtection="1">
      <alignment vertical="justify" wrapText="1"/>
    </xf>
    <xf numFmtId="0" fontId="8" fillId="2" borderId="0" xfId="0" applyFont="1" applyFill="1" applyAlignment="1" applyProtection="1">
      <alignment horizontal="left" vertical="center" indent="2"/>
    </xf>
    <xf numFmtId="0" fontId="2" fillId="4" borderId="5" xfId="0" applyFont="1" applyFill="1" applyBorder="1" applyAlignment="1" applyProtection="1">
      <alignment vertical="center"/>
    </xf>
    <xf numFmtId="0" fontId="9" fillId="2" borderId="0" xfId="0" applyFont="1" applyFill="1" applyAlignment="1" applyProtection="1">
      <alignment vertical="center"/>
    </xf>
    <xf numFmtId="0" fontId="5" fillId="2" borderId="0" xfId="0" applyFont="1" applyFill="1" applyProtection="1"/>
    <xf numFmtId="0" fontId="10" fillId="2" borderId="0" xfId="0" applyFont="1" applyFill="1" applyAlignment="1" applyProtection="1">
      <alignment vertical="center"/>
    </xf>
    <xf numFmtId="0" fontId="5" fillId="2" borderId="0" xfId="0" applyFont="1" applyFill="1" applyAlignment="1" applyProtection="1">
      <alignment horizontal="right"/>
    </xf>
    <xf numFmtId="0" fontId="2" fillId="0" borderId="0" xfId="0" applyFont="1" applyFill="1" applyAlignment="1" applyProtection="1">
      <alignment vertical="center"/>
    </xf>
    <xf numFmtId="0" fontId="2" fillId="0" borderId="1" xfId="0" applyFont="1" applyFill="1" applyBorder="1" applyAlignment="1" applyProtection="1">
      <alignment vertical="top" wrapText="1"/>
    </xf>
    <xf numFmtId="0" fontId="2" fillId="0" borderId="0" xfId="0" applyFont="1" applyFill="1" applyAlignment="1" applyProtection="1">
      <alignment vertical="top" wrapText="1"/>
    </xf>
    <xf numFmtId="0" fontId="2" fillId="2" borderId="1" xfId="0" applyFont="1" applyFill="1" applyBorder="1" applyAlignment="1" applyProtection="1">
      <alignment horizontal="left" vertical="top" wrapText="1" indent="2"/>
    </xf>
    <xf numFmtId="49" fontId="2" fillId="2" borderId="0" xfId="0" applyNumberFormat="1" applyFont="1" applyFill="1" applyAlignment="1" applyProtection="1">
      <alignment horizontal="left" vertical="top" wrapText="1" indent="2"/>
    </xf>
    <xf numFmtId="0" fontId="11" fillId="2" borderId="0" xfId="0" applyFont="1" applyFill="1" applyAlignment="1" applyProtection="1">
      <alignment horizontal="left" vertical="center"/>
    </xf>
    <xf numFmtId="0" fontId="2" fillId="2" borderId="1" xfId="0" applyFont="1" applyFill="1" applyBorder="1" applyAlignment="1" applyProtection="1">
      <alignment horizontal="left" vertical="center" indent="2"/>
    </xf>
    <xf numFmtId="49" fontId="2" fillId="2" borderId="0" xfId="0" applyNumberFormat="1" applyFont="1" applyFill="1" applyAlignment="1" applyProtection="1">
      <alignment horizontal="left" indent="2"/>
    </xf>
    <xf numFmtId="0" fontId="2" fillId="2" borderId="0" xfId="0" applyFont="1" applyFill="1" applyAlignment="1" applyProtection="1">
      <alignment vertical="center"/>
    </xf>
    <xf numFmtId="49" fontId="5" fillId="2" borderId="0" xfId="0" applyNumberFormat="1" applyFont="1" applyFill="1" applyAlignment="1" applyProtection="1">
      <alignment horizontal="left" indent="2"/>
    </xf>
    <xf numFmtId="49" fontId="5" fillId="2" borderId="0" xfId="0" applyNumberFormat="1" applyFont="1" applyFill="1" applyProtection="1"/>
    <xf numFmtId="0" fontId="12" fillId="2" borderId="1" xfId="0" applyFont="1" applyFill="1" applyBorder="1" applyProtection="1"/>
    <xf numFmtId="49" fontId="2" fillId="2" borderId="0" xfId="0" applyNumberFormat="1" applyFont="1" applyFill="1" applyAlignment="1" applyProtection="1">
      <alignment horizontal="left" vertical="center"/>
    </xf>
    <xf numFmtId="0" fontId="5" fillId="2" borderId="0" xfId="0" applyFont="1" applyFill="1" applyProtection="1">
      <protection locked="0"/>
    </xf>
    <xf numFmtId="0" fontId="2" fillId="2" borderId="0" xfId="0" applyFont="1" applyFill="1" applyAlignment="1" applyProtection="1">
      <alignment vertical="top"/>
    </xf>
    <xf numFmtId="0" fontId="5" fillId="0" borderId="0" xfId="0" applyFont="1" applyFill="1" applyProtection="1"/>
    <xf numFmtId="49" fontId="7" fillId="5" borderId="4" xfId="0" applyNumberFormat="1" applyFont="1" applyFill="1" applyBorder="1" applyAlignment="1" applyProtection="1">
      <alignment vertical="center" wrapText="1"/>
      <protection locked="0"/>
    </xf>
    <xf numFmtId="49" fontId="3" fillId="5" borderId="14" xfId="0" applyNumberFormat="1" applyFont="1" applyFill="1" applyBorder="1" applyAlignment="1" applyProtection="1">
      <alignment horizontal="left" vertical="center" wrapText="1"/>
      <protection locked="0"/>
    </xf>
    <xf numFmtId="7" fontId="7" fillId="5" borderId="14" xfId="1" applyNumberFormat="1" applyFont="1" applyFill="1" applyBorder="1" applyAlignment="1" applyProtection="1">
      <alignment horizontal="center" vertical="center" wrapText="1"/>
      <protection locked="0"/>
    </xf>
    <xf numFmtId="7" fontId="7" fillId="0" borderId="15" xfId="1" applyNumberFormat="1" applyFont="1" applyFill="1" applyBorder="1" applyAlignment="1" applyProtection="1">
      <alignment horizontal="center" vertical="center" wrapText="1"/>
      <protection locked="0"/>
    </xf>
    <xf numFmtId="0" fontId="3" fillId="5" borderId="14" xfId="0" applyFont="1" applyFill="1" applyBorder="1" applyAlignment="1" applyProtection="1">
      <alignment horizontal="center" vertical="center" wrapText="1"/>
      <protection locked="0"/>
    </xf>
    <xf numFmtId="4" fontId="15" fillId="7" borderId="14" xfId="0" applyNumberFormat="1" applyFont="1" applyFill="1" applyBorder="1" applyProtection="1"/>
    <xf numFmtId="4" fontId="15" fillId="0" borderId="16" xfId="0" applyNumberFormat="1" applyFont="1" applyFill="1" applyBorder="1" applyProtection="1">
      <protection locked="0"/>
    </xf>
    <xf numFmtId="49" fontId="15" fillId="0" borderId="0" xfId="0" applyNumberFormat="1" applyFont="1" applyFill="1" applyAlignment="1" applyProtection="1">
      <alignment horizontal="left" indent="2"/>
      <protection locked="0"/>
    </xf>
    <xf numFmtId="4" fontId="15" fillId="8" borderId="14" xfId="0" applyNumberFormat="1" applyFont="1" applyFill="1" applyBorder="1" applyProtection="1">
      <protection locked="0"/>
    </xf>
    <xf numFmtId="4" fontId="15" fillId="7" borderId="14" xfId="0" applyNumberFormat="1" applyFont="1" applyFill="1" applyBorder="1" applyProtection="1">
      <protection locked="0"/>
    </xf>
    <xf numFmtId="4" fontId="5" fillId="9" borderId="18" xfId="1" applyNumberFormat="1" applyFont="1" applyFill="1" applyBorder="1" applyAlignment="1" applyProtection="1">
      <protection locked="0"/>
    </xf>
    <xf numFmtId="4" fontId="7" fillId="0" borderId="19" xfId="1" applyNumberFormat="1" applyFont="1" applyFill="1" applyBorder="1" applyAlignment="1" applyProtection="1">
      <alignment horizontal="center" vertical="center" wrapText="1"/>
      <protection locked="0"/>
    </xf>
    <xf numFmtId="4" fontId="5" fillId="9" borderId="17" xfId="1" applyNumberFormat="1" applyFont="1" applyFill="1" applyBorder="1" applyAlignment="1" applyProtection="1">
      <protection locked="0"/>
    </xf>
    <xf numFmtId="4" fontId="5" fillId="7" borderId="18" xfId="1" applyNumberFormat="1" applyFont="1" applyFill="1" applyBorder="1" applyAlignment="1" applyProtection="1">
      <protection locked="0"/>
    </xf>
    <xf numFmtId="4" fontId="5" fillId="7" borderId="17" xfId="1" applyNumberFormat="1" applyFont="1" applyFill="1" applyBorder="1" applyAlignment="1" applyProtection="1">
      <protection locked="0"/>
    </xf>
    <xf numFmtId="0" fontId="16" fillId="0" borderId="0" xfId="0" applyFont="1" applyFill="1" applyProtection="1">
      <protection locked="0"/>
    </xf>
    <xf numFmtId="4" fontId="5" fillId="0" borderId="19" xfId="1" applyNumberFormat="1" applyFont="1" applyFill="1" applyBorder="1" applyAlignment="1" applyProtection="1">
      <protection locked="0"/>
    </xf>
    <xf numFmtId="4" fontId="5" fillId="0" borderId="20" xfId="1" applyNumberFormat="1" applyFont="1" applyFill="1" applyBorder="1" applyAlignment="1" applyProtection="1">
      <protection locked="0"/>
    </xf>
    <xf numFmtId="4" fontId="3" fillId="7" borderId="14" xfId="1" applyNumberFormat="1" applyFont="1" applyFill="1" applyBorder="1" applyAlignment="1" applyProtection="1">
      <alignment horizontal="right"/>
    </xf>
    <xf numFmtId="0" fontId="3" fillId="0" borderId="0" xfId="0" applyFont="1" applyFill="1" applyProtection="1">
      <protection locked="0"/>
    </xf>
    <xf numFmtId="4" fontId="3" fillId="11" borderId="14" xfId="1" applyNumberFormat="1" applyFont="1" applyFill="1" applyBorder="1" applyAlignment="1" applyProtection="1">
      <protection locked="0"/>
    </xf>
    <xf numFmtId="4" fontId="3" fillId="7" borderId="14" xfId="1" applyNumberFormat="1" applyFont="1" applyFill="1" applyBorder="1" applyAlignment="1" applyProtection="1">
      <protection locked="0"/>
    </xf>
    <xf numFmtId="49" fontId="5" fillId="0" borderId="17" xfId="0" applyNumberFormat="1" applyFont="1" applyFill="1" applyBorder="1" applyAlignment="1" applyProtection="1">
      <alignment horizontal="left"/>
      <protection locked="0"/>
    </xf>
    <xf numFmtId="49" fontId="5" fillId="0" borderId="17" xfId="0" applyNumberFormat="1" applyFont="1" applyFill="1" applyBorder="1" applyProtection="1">
      <protection locked="0"/>
    </xf>
    <xf numFmtId="49" fontId="5" fillId="0" borderId="17" xfId="0" applyNumberFormat="1" applyFont="1" applyFill="1" applyBorder="1" applyAlignment="1" applyProtection="1">
      <alignment horizontal="left" indent="1"/>
      <protection locked="0"/>
    </xf>
    <xf numFmtId="49" fontId="5" fillId="2" borderId="17" xfId="0" applyNumberFormat="1" applyFont="1" applyFill="1" applyBorder="1" applyProtection="1">
      <protection locked="0"/>
    </xf>
    <xf numFmtId="4" fontId="5" fillId="4" borderId="17" xfId="1" applyNumberFormat="1" applyFont="1" applyFill="1" applyBorder="1" applyAlignment="1" applyProtection="1">
      <protection locked="0"/>
    </xf>
    <xf numFmtId="49" fontId="5" fillId="0" borderId="21" xfId="0" applyNumberFormat="1" applyFont="1" applyFill="1" applyBorder="1" applyAlignment="1" applyProtection="1">
      <alignment horizontal="left"/>
      <protection locked="0"/>
    </xf>
    <xf numFmtId="49" fontId="5" fillId="0" borderId="21" xfId="0" applyNumberFormat="1" applyFont="1" applyFill="1" applyBorder="1" applyProtection="1">
      <protection locked="0"/>
    </xf>
    <xf numFmtId="49" fontId="5" fillId="0" borderId="21" xfId="0" applyNumberFormat="1" applyFont="1" applyFill="1" applyBorder="1" applyAlignment="1" applyProtection="1">
      <alignment horizontal="left" indent="1"/>
      <protection locked="0"/>
    </xf>
    <xf numFmtId="4" fontId="5" fillId="4" borderId="21" xfId="1" applyNumberFormat="1" applyFont="1" applyFill="1" applyBorder="1" applyAlignment="1" applyProtection="1">
      <protection locked="0"/>
    </xf>
    <xf numFmtId="4" fontId="5" fillId="9" borderId="21" xfId="1" applyNumberFormat="1" applyFont="1" applyFill="1" applyBorder="1" applyAlignment="1" applyProtection="1">
      <protection locked="0"/>
    </xf>
    <xf numFmtId="4" fontId="5" fillId="7" borderId="21" xfId="1" applyNumberFormat="1" applyFont="1" applyFill="1" applyBorder="1" applyAlignment="1" applyProtection="1">
      <protection locked="0"/>
    </xf>
    <xf numFmtId="49" fontId="5" fillId="0" borderId="22" xfId="0" applyNumberFormat="1" applyFont="1" applyFill="1" applyBorder="1" applyAlignment="1" applyProtection="1">
      <alignment horizontal="left"/>
      <protection locked="0"/>
    </xf>
    <xf numFmtId="49" fontId="5" fillId="0" borderId="22" xfId="0" applyNumberFormat="1" applyFont="1" applyFill="1" applyBorder="1" applyProtection="1">
      <protection locked="0"/>
    </xf>
    <xf numFmtId="49" fontId="5" fillId="0" borderId="22" xfId="0" applyNumberFormat="1" applyFont="1" applyFill="1" applyBorder="1" applyAlignment="1" applyProtection="1">
      <alignment horizontal="left" indent="1"/>
      <protection locked="0"/>
    </xf>
    <xf numFmtId="49" fontId="5" fillId="2" borderId="22" xfId="0" applyNumberFormat="1" applyFont="1" applyFill="1" applyBorder="1" applyProtection="1">
      <protection locked="0"/>
    </xf>
    <xf numFmtId="4" fontId="5" fillId="4" borderId="18" xfId="2" applyNumberFormat="1" applyFont="1" applyFill="1" applyBorder="1" applyAlignment="1" applyProtection="1">
      <protection locked="0"/>
    </xf>
    <xf numFmtId="4" fontId="7" fillId="0" borderId="19" xfId="2" applyNumberFormat="1" applyFont="1" applyFill="1" applyBorder="1" applyAlignment="1" applyProtection="1">
      <alignment horizontal="center" vertical="center" wrapText="1"/>
      <protection locked="0"/>
    </xf>
    <xf numFmtId="4" fontId="5" fillId="9" borderId="18" xfId="2" applyNumberFormat="1" applyFont="1" applyFill="1" applyBorder="1" applyAlignment="1" applyProtection="1">
      <protection locked="0"/>
    </xf>
    <xf numFmtId="4" fontId="5" fillId="7" borderId="22" xfId="2" applyNumberFormat="1" applyFont="1" applyFill="1" applyBorder="1" applyAlignment="1" applyProtection="1">
      <protection locked="0"/>
    </xf>
    <xf numFmtId="4" fontId="5" fillId="4" borderId="18" xfId="1" applyNumberFormat="1" applyFont="1" applyFill="1" applyBorder="1" applyAlignment="1" applyProtection="1">
      <protection locked="0"/>
    </xf>
    <xf numFmtId="4" fontId="5" fillId="7" borderId="22" xfId="1" applyNumberFormat="1" applyFont="1" applyFill="1" applyBorder="1" applyAlignment="1" applyProtection="1">
      <protection locked="0"/>
    </xf>
    <xf numFmtId="4" fontId="5" fillId="9" borderId="23" xfId="1" applyNumberFormat="1" applyFont="1" applyFill="1" applyBorder="1" applyAlignment="1" applyProtection="1">
      <protection locked="0"/>
    </xf>
    <xf numFmtId="49" fontId="7" fillId="5" borderId="14" xfId="0" applyNumberFormat="1" applyFont="1" applyFill="1" applyBorder="1" applyAlignment="1" applyProtection="1">
      <alignment vertical="center" wrapText="1"/>
      <protection locked="0"/>
    </xf>
    <xf numFmtId="49" fontId="3" fillId="5" borderId="14" xfId="0" applyNumberFormat="1" applyFont="1" applyFill="1" applyBorder="1" applyAlignment="1" applyProtection="1">
      <alignment vertical="center" wrapText="1"/>
      <protection locked="0"/>
    </xf>
    <xf numFmtId="7" fontId="7" fillId="0" borderId="19" xfId="1" applyNumberFormat="1" applyFont="1" applyFill="1" applyBorder="1" applyAlignment="1" applyProtection="1">
      <alignment horizontal="center" vertical="center" wrapText="1"/>
      <protection locked="0"/>
    </xf>
    <xf numFmtId="164" fontId="3" fillId="5" borderId="14" xfId="0" applyNumberFormat="1" applyFont="1" applyFill="1" applyBorder="1" applyAlignment="1" applyProtection="1">
      <alignment horizontal="center" vertical="center" wrapText="1"/>
      <protection locked="0"/>
    </xf>
    <xf numFmtId="4" fontId="7" fillId="7" borderId="14" xfId="1" applyNumberFormat="1" applyFont="1" applyFill="1" applyBorder="1" applyAlignment="1" applyProtection="1"/>
    <xf numFmtId="49" fontId="15" fillId="0" borderId="19" xfId="0" applyNumberFormat="1" applyFont="1" applyFill="1" applyBorder="1" applyProtection="1">
      <protection locked="0"/>
    </xf>
    <xf numFmtId="7" fontId="5" fillId="0" borderId="19" xfId="1" applyNumberFormat="1" applyFont="1" applyFill="1" applyBorder="1" applyAlignment="1" applyProtection="1">
      <protection locked="0"/>
    </xf>
    <xf numFmtId="4" fontId="5" fillId="9" borderId="24" xfId="1" applyNumberFormat="1" applyFont="1" applyFill="1" applyBorder="1" applyAlignment="1" applyProtection="1">
      <protection locked="0"/>
    </xf>
    <xf numFmtId="4" fontId="5" fillId="7" borderId="25" xfId="1" applyNumberFormat="1" applyFont="1" applyFill="1" applyBorder="1" applyAlignment="1" applyProtection="1">
      <protection locked="0"/>
    </xf>
    <xf numFmtId="4" fontId="5" fillId="7" borderId="24" xfId="1" applyNumberFormat="1" applyFont="1" applyFill="1" applyBorder="1" applyAlignment="1" applyProtection="1">
      <protection locked="0"/>
    </xf>
    <xf numFmtId="4" fontId="5" fillId="7" borderId="26" xfId="1" applyNumberFormat="1" applyFont="1" applyFill="1" applyBorder="1" applyAlignment="1" applyProtection="1">
      <protection locked="0"/>
    </xf>
    <xf numFmtId="4" fontId="5" fillId="7" borderId="27" xfId="1" applyNumberFormat="1" applyFont="1" applyFill="1" applyBorder="1" applyAlignment="1" applyProtection="1">
      <protection locked="0"/>
    </xf>
    <xf numFmtId="4" fontId="15" fillId="12" borderId="14" xfId="0" applyNumberFormat="1" applyFont="1" applyFill="1" applyBorder="1" applyProtection="1">
      <protection locked="0"/>
    </xf>
    <xf numFmtId="49" fontId="5" fillId="0" borderId="24" xfId="0" applyNumberFormat="1" applyFont="1" applyFill="1" applyBorder="1" applyAlignment="1" applyProtection="1">
      <alignment horizontal="left"/>
      <protection locked="0"/>
    </xf>
    <xf numFmtId="49" fontId="5" fillId="0" borderId="24" xfId="0" applyNumberFormat="1" applyFont="1" applyFill="1" applyBorder="1" applyProtection="1">
      <protection locked="0"/>
    </xf>
    <xf numFmtId="49" fontId="5" fillId="0" borderId="24" xfId="0" applyNumberFormat="1" applyFont="1" applyFill="1" applyBorder="1" applyAlignment="1" applyProtection="1">
      <alignment horizontal="left" indent="1"/>
      <protection locked="0"/>
    </xf>
    <xf numFmtId="49" fontId="5" fillId="2" borderId="24" xfId="0" applyNumberFormat="1" applyFont="1" applyFill="1" applyBorder="1" applyProtection="1">
      <protection locked="0"/>
    </xf>
    <xf numFmtId="4" fontId="5" fillId="4" borderId="24" xfId="1" applyNumberFormat="1" applyFont="1" applyFill="1" applyBorder="1" applyAlignment="1" applyProtection="1">
      <protection locked="0"/>
    </xf>
    <xf numFmtId="49" fontId="5" fillId="0" borderId="18" xfId="0" applyNumberFormat="1" applyFont="1" applyFill="1" applyBorder="1" applyAlignment="1" applyProtection="1">
      <alignment horizontal="left"/>
      <protection locked="0"/>
    </xf>
    <xf numFmtId="49" fontId="5" fillId="0" borderId="18" xfId="0" applyNumberFormat="1" applyFont="1" applyFill="1" applyBorder="1" applyProtection="1">
      <protection locked="0"/>
    </xf>
    <xf numFmtId="49" fontId="5" fillId="0" borderId="18" xfId="0" applyNumberFormat="1" applyFont="1" applyFill="1" applyBorder="1" applyAlignment="1" applyProtection="1">
      <alignment horizontal="left" indent="1"/>
      <protection locked="0"/>
    </xf>
    <xf numFmtId="49" fontId="5" fillId="2" borderId="18" xfId="0" applyNumberFormat="1" applyFont="1" applyFill="1" applyBorder="1" applyProtection="1">
      <protection locked="0"/>
    </xf>
    <xf numFmtId="49" fontId="5" fillId="2" borderId="21" xfId="0" applyNumberFormat="1" applyFont="1" applyFill="1" applyBorder="1" applyProtection="1">
      <protection locked="0"/>
    </xf>
    <xf numFmtId="7" fontId="5" fillId="0" borderId="28" xfId="1" applyNumberFormat="1" applyFont="1" applyFill="1" applyBorder="1" applyAlignment="1" applyProtection="1">
      <protection locked="0"/>
    </xf>
    <xf numFmtId="0" fontId="5" fillId="0" borderId="29" xfId="0" applyFont="1" applyFill="1" applyBorder="1" applyProtection="1">
      <protection locked="0"/>
    </xf>
    <xf numFmtId="0" fontId="5" fillId="0" borderId="30" xfId="0" applyFont="1" applyFill="1" applyBorder="1" applyProtection="1">
      <protection locked="0"/>
    </xf>
    <xf numFmtId="49" fontId="5" fillId="0" borderId="0" xfId="0" applyNumberFormat="1" applyFont="1" applyFill="1" applyAlignment="1" applyProtection="1">
      <alignment horizontal="left"/>
      <protection locked="0"/>
    </xf>
    <xf numFmtId="49" fontId="5" fillId="0" borderId="0" xfId="0" applyNumberFormat="1" applyFont="1" applyFill="1" applyProtection="1">
      <protection locked="0"/>
    </xf>
    <xf numFmtId="0" fontId="5" fillId="0" borderId="0" xfId="0" applyFont="1" applyFill="1" applyAlignment="1" applyProtection="1">
      <alignment horizontal="right"/>
      <protection locked="0"/>
    </xf>
    <xf numFmtId="49" fontId="19" fillId="0" borderId="0" xfId="3" applyNumberFormat="1" applyFont="1"/>
    <xf numFmtId="49" fontId="20" fillId="0" borderId="0" xfId="3" applyNumberFormat="1" applyFont="1"/>
    <xf numFmtId="49" fontId="19" fillId="0" borderId="0" xfId="3" applyNumberFormat="1" applyFont="1" applyAlignment="1">
      <alignment vertical="top"/>
    </xf>
    <xf numFmtId="49" fontId="22" fillId="0" borderId="0" xfId="3" applyNumberFormat="1" applyFont="1" applyAlignment="1">
      <alignment horizontal="left" vertical="justify" wrapText="1"/>
    </xf>
    <xf numFmtId="49" fontId="23" fillId="0" borderId="0" xfId="3" applyNumberFormat="1" applyFont="1"/>
    <xf numFmtId="49" fontId="22" fillId="0" borderId="0" xfId="3" applyNumberFormat="1" applyFont="1" applyAlignment="1">
      <alignment vertical="justify"/>
    </xf>
    <xf numFmtId="49" fontId="24" fillId="0" borderId="0" xfId="3" applyNumberFormat="1" applyFont="1" applyAlignment="1">
      <alignment horizontal="justify" vertical="justify"/>
    </xf>
    <xf numFmtId="49" fontId="19" fillId="0" borderId="0" xfId="3" applyNumberFormat="1" applyFont="1" applyAlignment="1">
      <alignment horizontal="justify" vertical="justify"/>
    </xf>
    <xf numFmtId="49" fontId="22" fillId="0" borderId="0" xfId="3" applyNumberFormat="1" applyFont="1" applyAlignment="1">
      <alignment horizontal="justify" vertical="justify"/>
    </xf>
    <xf numFmtId="49" fontId="22" fillId="0" borderId="0" xfId="3" quotePrefix="1" applyNumberFormat="1" applyFont="1" applyAlignment="1">
      <alignment horizontal="justify" vertical="justify"/>
    </xf>
    <xf numFmtId="49" fontId="27" fillId="0" borderId="0" xfId="3" applyNumberFormat="1" applyFont="1" applyAlignment="1">
      <alignment horizontal="justify" vertical="justify"/>
    </xf>
    <xf numFmtId="49" fontId="29" fillId="0" borderId="0" xfId="3" applyNumberFormat="1" applyFont="1" applyAlignment="1">
      <alignment horizontal="justify" vertical="justify"/>
    </xf>
    <xf numFmtId="49" fontId="30" fillId="0" borderId="0" xfId="3" applyNumberFormat="1" applyFont="1" applyAlignment="1">
      <alignment horizontal="justify" vertical="justify"/>
    </xf>
    <xf numFmtId="49" fontId="31" fillId="0" borderId="0" xfId="3" applyNumberFormat="1" applyFont="1" applyAlignment="1">
      <alignment horizontal="justify" vertical="justify"/>
    </xf>
    <xf numFmtId="0" fontId="27" fillId="0" borderId="0" xfId="3" applyFont="1" applyAlignment="1">
      <alignment vertical="top"/>
    </xf>
    <xf numFmtId="0" fontId="29" fillId="0" borderId="0" xfId="3" applyFont="1" applyAlignment="1">
      <alignment vertical="top"/>
    </xf>
    <xf numFmtId="0" fontId="19" fillId="0" borderId="0" xfId="3" applyFont="1"/>
    <xf numFmtId="0" fontId="19" fillId="0" borderId="0" xfId="3" applyFont="1" applyAlignment="1">
      <alignment vertical="top"/>
    </xf>
    <xf numFmtId="0" fontId="19" fillId="0" borderId="0" xfId="3" applyFont="1" applyAlignment="1">
      <alignment vertical="top" wrapText="1"/>
    </xf>
    <xf numFmtId="0" fontId="22" fillId="0" borderId="0" xfId="3" applyFont="1" applyAlignment="1">
      <alignment vertical="top" wrapText="1"/>
    </xf>
    <xf numFmtId="0" fontId="28" fillId="0" borderId="0" xfId="3" applyFont="1" applyAlignment="1">
      <alignment vertical="top"/>
    </xf>
    <xf numFmtId="49" fontId="19" fillId="0" borderId="0" xfId="3" applyNumberFormat="1" applyFont="1" applyAlignment="1">
      <alignment horizontal="left" wrapText="1"/>
    </xf>
    <xf numFmtId="49" fontId="19" fillId="0" borderId="0" xfId="3" quotePrefix="1" applyNumberFormat="1" applyFont="1"/>
    <xf numFmtId="49" fontId="15" fillId="6" borderId="2" xfId="0" applyNumberFormat="1" applyFont="1" applyFill="1" applyBorder="1" applyAlignment="1" applyProtection="1">
      <alignment horizontal="left"/>
      <protection locked="0"/>
    </xf>
    <xf numFmtId="49" fontId="15" fillId="6" borderId="3" xfId="0" applyNumberFormat="1" applyFont="1" applyFill="1" applyBorder="1" applyAlignment="1" applyProtection="1">
      <alignment horizontal="left"/>
      <protection locked="0"/>
    </xf>
    <xf numFmtId="49" fontId="15" fillId="6" borderId="4" xfId="0" applyNumberFormat="1" applyFont="1" applyFill="1" applyBorder="1" applyAlignment="1" applyProtection="1">
      <alignment horizontal="left"/>
      <protection locked="0"/>
    </xf>
    <xf numFmtId="49" fontId="7" fillId="5" borderId="2" xfId="0" applyNumberFormat="1" applyFont="1" applyFill="1" applyBorder="1" applyAlignment="1" applyProtection="1">
      <alignment horizontal="left" vertical="center" wrapText="1"/>
      <protection locked="0"/>
    </xf>
    <xf numFmtId="49" fontId="7" fillId="5" borderId="3" xfId="0" applyNumberFormat="1" applyFont="1" applyFill="1" applyBorder="1" applyAlignment="1" applyProtection="1">
      <alignment horizontal="left" vertical="center" wrapText="1"/>
      <protection locked="0"/>
    </xf>
    <xf numFmtId="49" fontId="2" fillId="4" borderId="9" xfId="0" applyNumberFormat="1" applyFont="1" applyFill="1" applyBorder="1" applyAlignment="1" applyProtection="1">
      <alignment horizontal="left" vertical="top"/>
    </xf>
    <xf numFmtId="49" fontId="2" fillId="4" borderId="10" xfId="0" applyNumberFormat="1" applyFont="1" applyFill="1" applyBorder="1" applyAlignment="1" applyProtection="1">
      <alignment horizontal="left" vertical="top"/>
    </xf>
    <xf numFmtId="49" fontId="2" fillId="4" borderId="11" xfId="0" applyNumberFormat="1" applyFont="1" applyFill="1" applyBorder="1" applyAlignment="1" applyProtection="1">
      <alignment horizontal="left" vertical="top"/>
    </xf>
    <xf numFmtId="49" fontId="2" fillId="4" borderId="12" xfId="0" applyNumberFormat="1" applyFont="1" applyFill="1" applyBorder="1" applyAlignment="1" applyProtection="1">
      <alignment horizontal="left" vertical="top"/>
    </xf>
    <xf numFmtId="49" fontId="2" fillId="4" borderId="0" xfId="0" applyNumberFormat="1" applyFont="1" applyFill="1" applyAlignment="1" applyProtection="1">
      <alignment horizontal="left" vertical="top"/>
    </xf>
    <xf numFmtId="49" fontId="2" fillId="4" borderId="13" xfId="0" applyNumberFormat="1" applyFont="1" applyFill="1" applyBorder="1" applyAlignment="1" applyProtection="1">
      <alignment horizontal="left" vertical="top"/>
    </xf>
    <xf numFmtId="49" fontId="4" fillId="3" borderId="2" xfId="0" applyNumberFormat="1" applyFont="1" applyFill="1" applyBorder="1" applyAlignment="1" applyProtection="1">
      <alignment horizontal="left" vertical="center" wrapText="1"/>
      <protection locked="0"/>
    </xf>
    <xf numFmtId="49" fontId="4" fillId="3" borderId="3" xfId="0" applyNumberFormat="1" applyFont="1" applyFill="1" applyBorder="1" applyAlignment="1" applyProtection="1">
      <alignment horizontal="left" vertical="center" wrapText="1"/>
      <protection locked="0"/>
    </xf>
    <xf numFmtId="49" fontId="4" fillId="3" borderId="4" xfId="0" applyNumberFormat="1" applyFont="1" applyFill="1" applyBorder="1" applyAlignment="1" applyProtection="1">
      <alignment horizontal="left" vertical="center" wrapText="1"/>
      <protection locked="0"/>
    </xf>
    <xf numFmtId="49" fontId="7" fillId="5" borderId="4" xfId="0" applyNumberFormat="1" applyFont="1" applyFill="1" applyBorder="1" applyAlignment="1" applyProtection="1">
      <alignment horizontal="left" vertical="center" wrapText="1"/>
      <protection locked="0"/>
    </xf>
    <xf numFmtId="49" fontId="3" fillId="10" borderId="2" xfId="0" applyNumberFormat="1" applyFont="1" applyFill="1" applyBorder="1" applyAlignment="1" applyProtection="1">
      <alignment horizontal="left"/>
      <protection locked="0"/>
    </xf>
    <xf numFmtId="49" fontId="3" fillId="10" borderId="3" xfId="0" applyNumberFormat="1" applyFont="1" applyFill="1" applyBorder="1" applyAlignment="1" applyProtection="1">
      <alignment horizontal="left"/>
      <protection locked="0"/>
    </xf>
    <xf numFmtId="49" fontId="3" fillId="10" borderId="4" xfId="0" applyNumberFormat="1" applyFont="1" applyFill="1" applyBorder="1" applyAlignment="1" applyProtection="1">
      <alignment horizontal="left"/>
      <protection locked="0"/>
    </xf>
    <xf numFmtId="0" fontId="13" fillId="2" borderId="1" xfId="0" applyFont="1" applyFill="1" applyBorder="1" applyAlignment="1" applyProtection="1">
      <alignment horizontal="left" vertical="center"/>
    </xf>
    <xf numFmtId="0" fontId="13" fillId="2" borderId="0" xfId="0" applyFont="1" applyFill="1" applyAlignment="1" applyProtection="1">
      <alignment horizontal="left" vertical="center"/>
    </xf>
    <xf numFmtId="49" fontId="1" fillId="0" borderId="1" xfId="0" applyNumberFormat="1" applyFont="1" applyFill="1" applyBorder="1" applyAlignment="1" applyProtection="1">
      <alignment horizontal="left" vertical="center"/>
    </xf>
    <xf numFmtId="49" fontId="1" fillId="0" borderId="0" xfId="0" applyNumberFormat="1" applyFont="1" applyFill="1" applyAlignment="1" applyProtection="1">
      <alignment horizontal="left" vertical="center"/>
    </xf>
    <xf numFmtId="49" fontId="2" fillId="2" borderId="0" xfId="0" applyNumberFormat="1" applyFont="1" applyFill="1" applyAlignment="1" applyProtection="1">
      <alignment horizontal="right" vertical="center"/>
      <protection locked="0"/>
    </xf>
    <xf numFmtId="0" fontId="3" fillId="2" borderId="1" xfId="0" applyFont="1" applyFill="1" applyBorder="1" applyAlignment="1" applyProtection="1">
      <alignment horizontal="left" vertical="center" wrapText="1"/>
    </xf>
    <xf numFmtId="0" fontId="3" fillId="2" borderId="0" xfId="0" applyFont="1" applyFill="1" applyAlignment="1" applyProtection="1">
      <alignment horizontal="left" vertical="center" wrapText="1"/>
    </xf>
    <xf numFmtId="0" fontId="8" fillId="0" borderId="1" xfId="0" applyFont="1" applyFill="1" applyBorder="1" applyAlignment="1" applyProtection="1">
      <alignment vertical="justify" wrapText="1"/>
    </xf>
    <xf numFmtId="0" fontId="8" fillId="0" borderId="0" xfId="0" applyFont="1" applyFill="1" applyAlignment="1" applyProtection="1">
      <alignment vertical="justify" wrapText="1"/>
    </xf>
    <xf numFmtId="0" fontId="8" fillId="2" borderId="1"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11" fillId="2" borderId="1" xfId="0" applyFont="1" applyFill="1" applyBorder="1" applyAlignment="1" applyProtection="1">
      <alignment horizontal="left" vertical="center"/>
    </xf>
    <xf numFmtId="0" fontId="11" fillId="2" borderId="0" xfId="0" applyFont="1" applyFill="1" applyAlignment="1" applyProtection="1">
      <alignment horizontal="left" vertical="center"/>
    </xf>
    <xf numFmtId="0" fontId="3" fillId="2" borderId="1" xfId="0" applyFont="1" applyFill="1" applyBorder="1" applyAlignment="1" applyProtection="1">
      <alignment horizontal="left" vertical="center"/>
    </xf>
    <xf numFmtId="0" fontId="3" fillId="2" borderId="0" xfId="0" applyFont="1" applyFill="1" applyAlignment="1" applyProtection="1">
      <alignment horizontal="left" vertical="center"/>
    </xf>
    <xf numFmtId="49" fontId="2" fillId="4" borderId="6" xfId="0" applyNumberFormat="1" applyFont="1" applyFill="1" applyBorder="1" applyAlignment="1" applyProtection="1">
      <alignment horizontal="left" vertical="center"/>
    </xf>
    <xf numFmtId="49" fontId="2" fillId="4" borderId="7" xfId="0" applyNumberFormat="1" applyFont="1" applyFill="1" applyBorder="1" applyAlignment="1" applyProtection="1">
      <alignment horizontal="left" vertical="center"/>
    </xf>
    <xf numFmtId="49" fontId="2" fillId="4" borderId="8" xfId="0" applyNumberFormat="1" applyFont="1" applyFill="1" applyBorder="1" applyAlignment="1" applyProtection="1">
      <alignment horizontal="left" vertical="center"/>
    </xf>
    <xf numFmtId="49" fontId="22" fillId="0" borderId="31" xfId="3" applyNumberFormat="1" applyFont="1" applyBorder="1" applyAlignment="1">
      <alignment horizontal="left" vertical="top" wrapText="1"/>
    </xf>
    <xf numFmtId="49" fontId="22" fillId="0" borderId="32" xfId="3" applyNumberFormat="1" applyFont="1" applyBorder="1" applyAlignment="1">
      <alignment horizontal="left" vertical="top" wrapText="1"/>
    </xf>
    <xf numFmtId="49" fontId="22" fillId="0" borderId="33" xfId="3" applyNumberFormat="1" applyFont="1" applyBorder="1" applyAlignment="1">
      <alignment horizontal="left" vertical="top" wrapText="1"/>
    </xf>
  </cellXfs>
  <cellStyles count="4">
    <cellStyle name="Euro" xfId="1" xr:uid="{200EAE2B-25C1-4C52-AFE9-D27A0F73B74A}"/>
    <cellStyle name="Euro 4" xfId="2" xr:uid="{CE20D935-DEBF-44BE-93D9-FEFA4E36687E}"/>
    <cellStyle name="Normal" xfId="0" builtinId="0"/>
    <cellStyle name="Normal 5" xfId="3" xr:uid="{F134848C-A6A7-48BD-9BBB-2C46E9B350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02082-AC0F-434C-96A0-C2262772A83E}">
  <sheetPr codeName="Feuil1">
    <pageSetUpPr fitToPage="1"/>
  </sheetPr>
  <dimension ref="A1:AL103"/>
  <sheetViews>
    <sheetView showGridLines="0" tabSelected="1" zoomScale="80" zoomScaleNormal="80" workbookViewId="0">
      <selection activeCell="B22" sqref="B22:D22"/>
    </sheetView>
  </sheetViews>
  <sheetFormatPr baseColWidth="10" defaultColWidth="9.85546875" defaultRowHeight="12.75" x14ac:dyDescent="0.2"/>
  <cols>
    <col min="1" max="1" width="7.42578125" style="100" customWidth="1"/>
    <col min="2" max="2" width="97.140625" style="101" customWidth="1"/>
    <col min="3" max="3" width="10.85546875" style="101" customWidth="1"/>
    <col min="4" max="4" width="13" style="101" customWidth="1"/>
    <col min="5" max="5" width="8.28515625" style="101" customWidth="1"/>
    <col min="6" max="6" width="18.7109375" style="5" customWidth="1"/>
    <col min="7" max="7" width="2.28515625" style="5" customWidth="1"/>
    <col min="8" max="8" width="19.7109375" style="5" customWidth="1"/>
    <col min="9" max="9" width="2.28515625" style="5" customWidth="1"/>
    <col min="10" max="10" width="15.7109375" style="5" customWidth="1"/>
    <col min="11" max="13" width="15.7109375" style="102" customWidth="1"/>
    <col min="14" max="17" width="15.7109375" style="5" customWidth="1"/>
    <col min="18" max="105" width="9.85546875" style="5" customWidth="1"/>
    <col min="106" max="16384" width="9.85546875" style="5"/>
  </cols>
  <sheetData>
    <row r="1" spans="1:17" s="1" customFormat="1" ht="22.5" customHeight="1" x14ac:dyDescent="0.25">
      <c r="A1" s="146" t="s">
        <v>122</v>
      </c>
      <c r="B1" s="147"/>
      <c r="C1" s="147"/>
      <c r="D1" s="147"/>
      <c r="E1" s="147"/>
      <c r="F1" s="147"/>
      <c r="G1" s="147"/>
      <c r="H1" s="147"/>
      <c r="I1" s="147"/>
      <c r="J1" s="147"/>
      <c r="K1" s="147"/>
      <c r="L1" s="147"/>
      <c r="M1" s="147"/>
      <c r="N1" s="147"/>
      <c r="O1" s="147"/>
      <c r="P1" s="148" t="s">
        <v>124</v>
      </c>
      <c r="Q1" s="148"/>
    </row>
    <row r="2" spans="1:17" s="1" customFormat="1" ht="18" customHeight="1" x14ac:dyDescent="0.25">
      <c r="A2" s="2"/>
      <c r="B2" s="3"/>
      <c r="C2" s="3"/>
      <c r="D2" s="3"/>
      <c r="E2" s="3"/>
      <c r="F2" s="3"/>
      <c r="G2" s="3"/>
      <c r="H2" s="3"/>
      <c r="I2" s="3"/>
      <c r="J2" s="3"/>
      <c r="K2" s="3"/>
      <c r="L2" s="3"/>
      <c r="P2" s="148" t="s">
        <v>132</v>
      </c>
      <c r="Q2" s="148"/>
    </row>
    <row r="3" spans="1:17" s="1" customFormat="1" ht="18" customHeight="1" x14ac:dyDescent="0.25">
      <c r="A3" s="2"/>
      <c r="B3" s="3"/>
      <c r="C3" s="3"/>
      <c r="D3" s="3"/>
      <c r="E3" s="3"/>
      <c r="F3" s="3"/>
      <c r="G3" s="3"/>
      <c r="H3" s="3"/>
      <c r="I3" s="3"/>
      <c r="J3" s="3"/>
      <c r="K3" s="3"/>
      <c r="L3" s="3"/>
      <c r="M3" s="3"/>
    </row>
    <row r="4" spans="1:17" s="4" customFormat="1" ht="24.75" customHeight="1" x14ac:dyDescent="0.25">
      <c r="A4" s="137" t="s">
        <v>0</v>
      </c>
      <c r="B4" s="138"/>
      <c r="C4" s="138"/>
      <c r="D4" s="138"/>
      <c r="E4" s="138"/>
      <c r="F4" s="138"/>
      <c r="G4" s="138"/>
      <c r="H4" s="138"/>
      <c r="I4" s="138"/>
      <c r="J4" s="138"/>
      <c r="K4" s="138"/>
      <c r="L4" s="138"/>
      <c r="M4" s="138"/>
      <c r="N4" s="138"/>
      <c r="O4" s="138"/>
      <c r="P4" s="138"/>
      <c r="Q4" s="139"/>
    </row>
    <row r="5" spans="1:17" ht="28.5" customHeight="1" x14ac:dyDescent="0.2">
      <c r="A5" s="149" t="s">
        <v>1</v>
      </c>
      <c r="B5" s="150"/>
      <c r="C5" s="150"/>
      <c r="D5" s="150"/>
      <c r="E5" s="150"/>
      <c r="F5" s="150"/>
      <c r="G5" s="150"/>
      <c r="H5" s="150"/>
      <c r="I5" s="150"/>
      <c r="J5" s="150"/>
      <c r="K5" s="150"/>
      <c r="L5" s="150"/>
      <c r="M5" s="150"/>
      <c r="N5" s="150"/>
      <c r="O5" s="150"/>
      <c r="P5" s="150"/>
    </row>
    <row r="6" spans="1:17" ht="16.5" customHeight="1" x14ac:dyDescent="0.2">
      <c r="A6" s="151" t="s">
        <v>133</v>
      </c>
      <c r="B6" s="152"/>
      <c r="C6" s="8" t="s">
        <v>2</v>
      </c>
      <c r="D6" s="9" t="b">
        <v>0</v>
      </c>
      <c r="E6" s="10"/>
      <c r="F6" s="11"/>
      <c r="G6" s="12"/>
      <c r="H6" s="12"/>
      <c r="I6" s="12"/>
      <c r="J6" s="12"/>
      <c r="K6" s="13"/>
      <c r="L6" s="13"/>
      <c r="M6" s="13"/>
    </row>
    <row r="7" spans="1:17" ht="16.5" customHeight="1" x14ac:dyDescent="0.2">
      <c r="A7" s="151"/>
      <c r="B7" s="152"/>
      <c r="C7" s="8" t="s">
        <v>3</v>
      </c>
      <c r="D7" s="9" t="b">
        <v>0</v>
      </c>
      <c r="E7" s="10"/>
      <c r="F7" s="11"/>
      <c r="G7" s="12"/>
      <c r="H7" s="12"/>
      <c r="I7" s="12"/>
      <c r="J7" s="12"/>
      <c r="K7" s="13"/>
      <c r="L7" s="13"/>
      <c r="M7" s="13"/>
    </row>
    <row r="8" spans="1:17" ht="16.5" customHeight="1" x14ac:dyDescent="0.2">
      <c r="A8" s="151"/>
      <c r="B8" s="152"/>
      <c r="C8" s="5"/>
      <c r="D8" s="5"/>
      <c r="E8" s="10"/>
      <c r="F8" s="11"/>
      <c r="G8" s="12"/>
      <c r="H8" s="12"/>
      <c r="I8" s="12"/>
      <c r="J8" s="12"/>
      <c r="K8" s="13"/>
      <c r="L8" s="13"/>
      <c r="M8" s="13"/>
    </row>
    <row r="9" spans="1:17" ht="16.5" customHeight="1" x14ac:dyDescent="0.2">
      <c r="A9" s="151"/>
      <c r="B9" s="152"/>
      <c r="C9" s="8"/>
      <c r="D9" s="14"/>
      <c r="E9" s="10"/>
      <c r="F9" s="11"/>
      <c r="G9" s="12"/>
      <c r="H9" s="12"/>
      <c r="I9" s="12"/>
      <c r="J9" s="12"/>
      <c r="K9" s="13"/>
      <c r="L9" s="13"/>
      <c r="M9" s="13"/>
    </row>
    <row r="10" spans="1:17" ht="14.45" customHeight="1" x14ac:dyDescent="0.2">
      <c r="A10" s="15"/>
      <c r="B10" s="16"/>
      <c r="C10" s="8"/>
      <c r="D10" s="14"/>
      <c r="E10" s="10"/>
      <c r="F10" s="11"/>
      <c r="G10" s="12"/>
      <c r="H10" s="12"/>
      <c r="I10" s="12"/>
      <c r="J10" s="12"/>
      <c r="K10" s="13"/>
      <c r="L10" s="13"/>
      <c r="M10" s="13"/>
    </row>
    <row r="11" spans="1:17" ht="16.5" customHeight="1" x14ac:dyDescent="0.2">
      <c r="A11" s="151" t="s">
        <v>134</v>
      </c>
      <c r="B11" s="152"/>
      <c r="C11" s="8" t="s">
        <v>2</v>
      </c>
      <c r="D11" s="9" t="b">
        <v>0</v>
      </c>
      <c r="E11" s="10"/>
      <c r="F11" s="11"/>
      <c r="G11" s="12"/>
      <c r="H11" s="12"/>
      <c r="I11" s="12"/>
      <c r="J11" s="12"/>
      <c r="K11" s="13"/>
      <c r="L11" s="13"/>
      <c r="M11" s="13"/>
    </row>
    <row r="12" spans="1:17" ht="16.5" customHeight="1" x14ac:dyDescent="0.2">
      <c r="A12" s="151"/>
      <c r="B12" s="152"/>
      <c r="C12" s="8" t="s">
        <v>3</v>
      </c>
      <c r="D12" s="9" t="b">
        <v>0</v>
      </c>
      <c r="E12" s="10"/>
      <c r="F12" s="11"/>
      <c r="G12" s="12"/>
      <c r="H12" s="12"/>
      <c r="I12" s="12"/>
      <c r="J12" s="12"/>
      <c r="K12" s="13"/>
      <c r="L12" s="13"/>
      <c r="M12" s="13"/>
    </row>
    <row r="13" spans="1:17" ht="16.5" customHeight="1" x14ac:dyDescent="0.2">
      <c r="A13" s="151"/>
      <c r="B13" s="152"/>
      <c r="C13" s="8"/>
      <c r="D13" s="8"/>
      <c r="E13" s="10"/>
      <c r="F13" s="11"/>
      <c r="G13" s="12"/>
      <c r="H13" s="12"/>
      <c r="I13" s="12"/>
      <c r="J13" s="12"/>
      <c r="K13" s="13"/>
      <c r="L13" s="13"/>
      <c r="M13" s="13"/>
    </row>
    <row r="14" spans="1:17" ht="14.45" customHeight="1" x14ac:dyDescent="0.2">
      <c r="A14" s="6"/>
      <c r="B14" s="7"/>
      <c r="C14" s="8"/>
      <c r="D14" s="8"/>
      <c r="E14" s="10"/>
      <c r="F14" s="11"/>
      <c r="G14" s="12"/>
      <c r="H14" s="12"/>
      <c r="I14" s="12"/>
      <c r="J14" s="12"/>
      <c r="K14" s="13"/>
      <c r="L14" s="13"/>
      <c r="M14" s="13"/>
    </row>
    <row r="15" spans="1:17" ht="16.5" customHeight="1" x14ac:dyDescent="0.2">
      <c r="A15" s="153" t="s">
        <v>4</v>
      </c>
      <c r="B15" s="154"/>
      <c r="C15" s="8" t="s">
        <v>2</v>
      </c>
      <c r="D15" s="9" t="b">
        <v>0</v>
      </c>
      <c r="E15" s="10"/>
      <c r="F15" s="11"/>
      <c r="G15" s="11"/>
      <c r="H15" s="11"/>
      <c r="I15" s="11"/>
      <c r="J15" s="11"/>
      <c r="K15" s="13"/>
      <c r="L15" s="11"/>
      <c r="M15" s="13"/>
    </row>
    <row r="16" spans="1:17" ht="16.5" customHeight="1" x14ac:dyDescent="0.2">
      <c r="A16" s="17"/>
      <c r="B16" s="18"/>
      <c r="C16" s="8" t="s">
        <v>3</v>
      </c>
      <c r="D16" s="9" t="b">
        <v>0</v>
      </c>
      <c r="E16" s="10"/>
      <c r="F16" s="11"/>
      <c r="G16" s="11"/>
      <c r="H16" s="11"/>
      <c r="I16" s="11"/>
      <c r="J16" s="11"/>
      <c r="K16" s="13"/>
      <c r="L16" s="11"/>
      <c r="M16" s="13"/>
    </row>
    <row r="17" spans="1:38" ht="14.45" customHeight="1" x14ac:dyDescent="0.2">
      <c r="A17" s="17"/>
      <c r="B17" s="18"/>
      <c r="C17" s="8"/>
      <c r="D17" s="8"/>
      <c r="E17" s="10"/>
      <c r="F17" s="11"/>
      <c r="G17" s="11"/>
      <c r="H17" s="11"/>
      <c r="I17" s="11"/>
      <c r="J17" s="11"/>
      <c r="K17" s="13"/>
      <c r="L17" s="11"/>
      <c r="M17" s="13"/>
    </row>
    <row r="18" spans="1:38" ht="16.5" customHeight="1" x14ac:dyDescent="0.2">
      <c r="A18" s="155" t="s">
        <v>5</v>
      </c>
      <c r="B18" s="156"/>
      <c r="C18" s="8" t="s">
        <v>2</v>
      </c>
      <c r="D18" s="9" t="b">
        <v>0</v>
      </c>
      <c r="E18" s="10"/>
      <c r="F18" s="11"/>
      <c r="G18" s="11"/>
      <c r="H18" s="11"/>
      <c r="I18" s="11"/>
      <c r="J18" s="11"/>
      <c r="K18" s="13"/>
      <c r="L18" s="11"/>
      <c r="M18" s="13"/>
    </row>
    <row r="19" spans="1:38" ht="16.5" customHeight="1" x14ac:dyDescent="0.2">
      <c r="A19" s="20"/>
      <c r="B19" s="21"/>
      <c r="C19" s="8" t="s">
        <v>3</v>
      </c>
      <c r="D19" s="9" t="b">
        <v>0</v>
      </c>
      <c r="E19" s="10"/>
      <c r="F19" s="11"/>
      <c r="G19" s="11"/>
      <c r="H19" s="11"/>
      <c r="I19" s="11"/>
      <c r="J19" s="11"/>
      <c r="K19" s="13"/>
      <c r="L19" s="11"/>
      <c r="M19" s="13"/>
    </row>
    <row r="20" spans="1:38" ht="14.45" customHeight="1" x14ac:dyDescent="0.2">
      <c r="A20" s="20"/>
      <c r="B20" s="21"/>
      <c r="C20" s="8"/>
      <c r="D20" s="22"/>
      <c r="E20" s="10"/>
      <c r="F20" s="11"/>
      <c r="G20" s="11"/>
      <c r="H20" s="11"/>
      <c r="I20" s="11"/>
      <c r="J20" s="11"/>
      <c r="K20" s="13"/>
      <c r="L20" s="11"/>
      <c r="M20" s="13"/>
    </row>
    <row r="21" spans="1:38" ht="16.5" customHeight="1" x14ac:dyDescent="0.2">
      <c r="A21" s="157" t="s">
        <v>6</v>
      </c>
      <c r="B21" s="158"/>
      <c r="C21" s="19"/>
      <c r="D21" s="23"/>
      <c r="E21" s="24"/>
      <c r="F21" s="11"/>
      <c r="G21" s="11"/>
      <c r="H21" s="11"/>
      <c r="I21" s="11"/>
      <c r="J21" s="11"/>
      <c r="K21" s="13"/>
      <c r="L21" s="13"/>
      <c r="M21" s="13"/>
    </row>
    <row r="22" spans="1:38" ht="16.5" customHeight="1" x14ac:dyDescent="0.2">
      <c r="A22" s="25" t="s">
        <v>7</v>
      </c>
      <c r="B22" s="159" t="s">
        <v>8</v>
      </c>
      <c r="C22" s="160"/>
      <c r="D22" s="161"/>
      <c r="E22" s="22"/>
      <c r="F22" s="11"/>
      <c r="G22" s="11"/>
      <c r="H22" s="11"/>
      <c r="I22" s="11"/>
      <c r="J22" s="11"/>
      <c r="K22" s="13"/>
      <c r="L22" s="13"/>
      <c r="M22" s="13"/>
    </row>
    <row r="23" spans="1:38" s="27" customFormat="1" ht="14.45" customHeight="1" x14ac:dyDescent="0.2">
      <c r="A23" s="25"/>
      <c r="B23" s="26"/>
      <c r="C23" s="26"/>
      <c r="D23" s="26"/>
      <c r="E23" s="22"/>
      <c r="F23" s="11"/>
      <c r="G23" s="11"/>
      <c r="H23" s="11"/>
      <c r="I23" s="11"/>
      <c r="J23" s="11"/>
      <c r="K23" s="13"/>
      <c r="L23" s="13"/>
      <c r="M23" s="13"/>
    </row>
    <row r="24" spans="1:38" ht="16.5" customHeight="1" x14ac:dyDescent="0.2">
      <c r="A24" s="144" t="s">
        <v>9</v>
      </c>
      <c r="B24" s="145"/>
      <c r="C24" s="145"/>
      <c r="D24" s="145"/>
      <c r="E24" s="145"/>
      <c r="F24" s="145"/>
      <c r="G24" s="145"/>
      <c r="H24" s="145"/>
      <c r="I24" s="145"/>
      <c r="J24" s="145"/>
      <c r="K24" s="145"/>
      <c r="L24" s="145"/>
      <c r="M24" s="145"/>
      <c r="N24" s="145"/>
      <c r="O24" s="145"/>
      <c r="P24" s="145"/>
      <c r="Q24" s="145"/>
    </row>
    <row r="25" spans="1:38" ht="16.5" customHeight="1" x14ac:dyDescent="0.2">
      <c r="A25" s="25" t="s">
        <v>7</v>
      </c>
      <c r="B25" s="131" t="s">
        <v>8</v>
      </c>
      <c r="C25" s="132"/>
      <c r="D25" s="133"/>
      <c r="E25" s="28"/>
      <c r="F25" s="11"/>
      <c r="G25" s="11"/>
      <c r="H25" s="11"/>
      <c r="I25" s="11"/>
      <c r="J25" s="11"/>
      <c r="K25" s="13"/>
      <c r="L25" s="13"/>
      <c r="M25" s="13"/>
    </row>
    <row r="26" spans="1:38" ht="16.5" customHeight="1" x14ac:dyDescent="0.2">
      <c r="A26" s="25" t="s">
        <v>7</v>
      </c>
      <c r="B26" s="134"/>
      <c r="C26" s="135"/>
      <c r="D26" s="136"/>
      <c r="E26" s="28"/>
      <c r="F26" s="11"/>
      <c r="G26" s="11"/>
      <c r="H26" s="11"/>
      <c r="I26" s="11"/>
      <c r="J26" s="11"/>
      <c r="K26" s="13"/>
      <c r="L26" s="13"/>
      <c r="M26" s="13"/>
    </row>
    <row r="27" spans="1:38" ht="16.5" customHeight="1" x14ac:dyDescent="0.2">
      <c r="A27" s="25" t="s">
        <v>7</v>
      </c>
      <c r="B27" s="134"/>
      <c r="C27" s="135"/>
      <c r="D27" s="136"/>
      <c r="E27" s="28"/>
      <c r="F27" s="11"/>
      <c r="G27" s="11"/>
      <c r="H27" s="11"/>
      <c r="I27" s="11"/>
      <c r="J27" s="11"/>
      <c r="K27" s="13"/>
      <c r="L27" s="13"/>
      <c r="M27" s="29"/>
      <c r="Q27" s="11"/>
    </row>
    <row r="28" spans="1:38" s="4" customFormat="1" ht="24.75" customHeight="1" x14ac:dyDescent="0.25">
      <c r="A28" s="137" t="s">
        <v>10</v>
      </c>
      <c r="B28" s="138"/>
      <c r="C28" s="138"/>
      <c r="D28" s="138"/>
      <c r="E28" s="138"/>
      <c r="F28" s="138"/>
      <c r="G28" s="138"/>
      <c r="H28" s="138"/>
      <c r="I28" s="138"/>
      <c r="J28" s="138"/>
      <c r="K28" s="138"/>
      <c r="L28" s="138"/>
      <c r="M28" s="138"/>
      <c r="N28" s="138"/>
      <c r="O28" s="138"/>
      <c r="P28" s="138"/>
      <c r="Q28" s="139"/>
    </row>
    <row r="29" spans="1:38" s="4" customFormat="1" ht="55.5" customHeight="1" x14ac:dyDescent="0.25">
      <c r="A29" s="129" t="s">
        <v>130</v>
      </c>
      <c r="B29" s="140"/>
      <c r="C29" s="30" t="s">
        <v>11</v>
      </c>
      <c r="D29" s="30" t="s">
        <v>12</v>
      </c>
      <c r="E29" s="31" t="s">
        <v>13</v>
      </c>
      <c r="F29" s="32" t="s">
        <v>14</v>
      </c>
      <c r="G29" s="33"/>
      <c r="H29" s="32" t="s">
        <v>15</v>
      </c>
      <c r="J29" s="34" t="s">
        <v>16</v>
      </c>
      <c r="K29" s="34" t="s">
        <v>17</v>
      </c>
      <c r="L29" s="34" t="s">
        <v>18</v>
      </c>
      <c r="M29" s="34" t="s">
        <v>19</v>
      </c>
      <c r="N29" s="34" t="s">
        <v>20</v>
      </c>
      <c r="O29" s="34" t="s">
        <v>21</v>
      </c>
      <c r="P29" s="34" t="s">
        <v>22</v>
      </c>
      <c r="Q29" s="34" t="s">
        <v>23</v>
      </c>
    </row>
    <row r="30" spans="1:38" s="37" customFormat="1" ht="16.5" customHeight="1" x14ac:dyDescent="0.2">
      <c r="A30" s="126" t="s">
        <v>24</v>
      </c>
      <c r="B30" s="127"/>
      <c r="C30" s="127"/>
      <c r="D30" s="127"/>
      <c r="E30" s="128"/>
      <c r="F30" s="35">
        <f>SUM(F31:F32)</f>
        <v>0</v>
      </c>
      <c r="G30" s="36"/>
      <c r="H30" s="35">
        <f>SUM(H31:H32)</f>
        <v>0</v>
      </c>
      <c r="J30" s="38">
        <f>0</f>
        <v>0</v>
      </c>
      <c r="K30" s="38">
        <f>0</f>
        <v>0</v>
      </c>
      <c r="L30" s="38">
        <f>0</f>
        <v>0</v>
      </c>
      <c r="M30" s="38">
        <f>0</f>
        <v>0</v>
      </c>
      <c r="N30" s="38">
        <f>0</f>
        <v>0</v>
      </c>
      <c r="O30" s="38">
        <f>0</f>
        <v>0</v>
      </c>
      <c r="P30" s="38">
        <f>0</f>
        <v>0</v>
      </c>
      <c r="Q30" s="39">
        <f t="shared" ref="Q30:Q44" si="0">SUM(J30:P30)</f>
        <v>0</v>
      </c>
      <c r="T30" s="5"/>
      <c r="U30" s="5"/>
      <c r="V30" s="5"/>
      <c r="W30" s="5"/>
      <c r="X30" s="5"/>
      <c r="Y30" s="5"/>
      <c r="Z30" s="5"/>
      <c r="AA30" s="5"/>
      <c r="AB30" s="5"/>
      <c r="AD30" s="5"/>
      <c r="AE30" s="5"/>
      <c r="AF30" s="5"/>
      <c r="AG30" s="5"/>
      <c r="AH30" s="5"/>
      <c r="AI30" s="5"/>
      <c r="AJ30" s="5"/>
      <c r="AK30" s="5"/>
      <c r="AL30" s="5"/>
    </row>
    <row r="31" spans="1:38" ht="16.5" customHeight="1" x14ac:dyDescent="0.2">
      <c r="A31" s="52" t="s">
        <v>25</v>
      </c>
      <c r="B31" s="53" t="s">
        <v>26</v>
      </c>
      <c r="C31" s="54" t="s">
        <v>27</v>
      </c>
      <c r="D31" s="55" t="s">
        <v>28</v>
      </c>
      <c r="E31" s="53" t="s">
        <v>29</v>
      </c>
      <c r="F31" s="40">
        <f>0</f>
        <v>0</v>
      </c>
      <c r="G31" s="41"/>
      <c r="H31" s="40">
        <f>0</f>
        <v>0</v>
      </c>
      <c r="J31" s="42">
        <f>0</f>
        <v>0</v>
      </c>
      <c r="K31" s="42">
        <f>0</f>
        <v>0</v>
      </c>
      <c r="L31" s="43">
        <f>SUM(_ANC_DF_101_30_82_DBT_SCE)</f>
        <v>0</v>
      </c>
      <c r="M31" s="43">
        <f>SUM(-_ANC_DF_101_30_82_CRD_SCE)</f>
        <v>0</v>
      </c>
      <c r="N31" s="42">
        <f>0</f>
        <v>0</v>
      </c>
      <c r="O31" s="42">
        <f>0</f>
        <v>0</v>
      </c>
      <c r="P31" s="42">
        <f>0</f>
        <v>0</v>
      </c>
      <c r="Q31" s="44">
        <f>SUM(J31:P31)</f>
        <v>0</v>
      </c>
      <c r="S31" s="45"/>
    </row>
    <row r="32" spans="1:38" ht="16.5" customHeight="1" x14ac:dyDescent="0.2">
      <c r="A32" s="57" t="s">
        <v>25</v>
      </c>
      <c r="B32" s="58" t="s">
        <v>30</v>
      </c>
      <c r="C32" s="59" t="s">
        <v>27</v>
      </c>
      <c r="D32" s="58" t="s">
        <v>31</v>
      </c>
      <c r="E32" s="58" t="s">
        <v>29</v>
      </c>
      <c r="F32" s="40">
        <f>0</f>
        <v>0</v>
      </c>
      <c r="G32" s="41"/>
      <c r="H32" s="40">
        <f>0</f>
        <v>0</v>
      </c>
      <c r="J32" s="40">
        <f>0</f>
        <v>0</v>
      </c>
      <c r="K32" s="40">
        <f>0</f>
        <v>0</v>
      </c>
      <c r="L32" s="43">
        <f>SUM(_ANC_DF_101_30_83_DBT_SCE)</f>
        <v>0</v>
      </c>
      <c r="M32" s="43">
        <f>SUM(-_ANC_DF_101_30_83_CRD_SCE)</f>
        <v>0</v>
      </c>
      <c r="N32" s="40">
        <f>0</f>
        <v>0</v>
      </c>
      <c r="O32" s="40">
        <f>0</f>
        <v>0</v>
      </c>
      <c r="P32" s="40">
        <f>0</f>
        <v>0</v>
      </c>
      <c r="Q32" s="43">
        <f t="shared" ref="Q32" si="1">SUM(J32:P32)</f>
        <v>0</v>
      </c>
      <c r="S32" s="45"/>
    </row>
    <row r="33" spans="1:38" s="37" customFormat="1" ht="16.5" customHeight="1" x14ac:dyDescent="0.2">
      <c r="A33" s="126" t="s">
        <v>32</v>
      </c>
      <c r="B33" s="127"/>
      <c r="C33" s="127"/>
      <c r="D33" s="127"/>
      <c r="E33" s="128"/>
      <c r="F33" s="35">
        <f>SUM(F34:F35)</f>
        <v>0</v>
      </c>
      <c r="G33" s="41"/>
      <c r="H33" s="35">
        <f>SUM(H34:H35)</f>
        <v>0</v>
      </c>
      <c r="J33" s="38">
        <f>0</f>
        <v>0</v>
      </c>
      <c r="K33" s="38">
        <f>0</f>
        <v>0</v>
      </c>
      <c r="L33" s="38">
        <f>0</f>
        <v>0</v>
      </c>
      <c r="M33" s="38">
        <f>0</f>
        <v>0</v>
      </c>
      <c r="N33" s="38">
        <f>0</f>
        <v>0</v>
      </c>
      <c r="O33" s="38">
        <f>0</f>
        <v>0</v>
      </c>
      <c r="P33" s="38">
        <f>0</f>
        <v>0</v>
      </c>
      <c r="Q33" s="39">
        <f t="shared" si="0"/>
        <v>0</v>
      </c>
      <c r="T33" s="5"/>
      <c r="U33" s="5"/>
      <c r="V33" s="5"/>
      <c r="W33" s="5"/>
      <c r="X33" s="5"/>
      <c r="Y33" s="5"/>
      <c r="Z33" s="5"/>
      <c r="AA33" s="5"/>
      <c r="AB33" s="5"/>
      <c r="AD33" s="5"/>
      <c r="AE33" s="5"/>
      <c r="AF33" s="5"/>
      <c r="AG33" s="5"/>
      <c r="AH33" s="5"/>
      <c r="AI33" s="5"/>
      <c r="AJ33" s="5"/>
      <c r="AK33" s="5"/>
      <c r="AL33" s="5"/>
    </row>
    <row r="34" spans="1:38" ht="16.5" customHeight="1" x14ac:dyDescent="0.2">
      <c r="A34" s="52" t="s">
        <v>33</v>
      </c>
      <c r="B34" s="53" t="s">
        <v>34</v>
      </c>
      <c r="C34" s="54" t="s">
        <v>27</v>
      </c>
      <c r="D34" s="55" t="s">
        <v>28</v>
      </c>
      <c r="E34" s="53" t="s">
        <v>29</v>
      </c>
      <c r="F34" s="40">
        <f>0</f>
        <v>0</v>
      </c>
      <c r="G34" s="46"/>
      <c r="H34" s="40">
        <f>0</f>
        <v>0</v>
      </c>
      <c r="J34" s="42">
        <f>0</f>
        <v>0</v>
      </c>
      <c r="K34" s="42">
        <f>0</f>
        <v>0</v>
      </c>
      <c r="L34" s="44">
        <f>SUM(_ANC_DF_167_30_82_DBT_SCE)</f>
        <v>0</v>
      </c>
      <c r="M34" s="44">
        <f>SUM(-_ANC_DF_167_30_82_CRD_SCE)</f>
        <v>0</v>
      </c>
      <c r="N34" s="42">
        <f>0</f>
        <v>0</v>
      </c>
      <c r="O34" s="42">
        <f>0</f>
        <v>0</v>
      </c>
      <c r="P34" s="42">
        <f>0</f>
        <v>0</v>
      </c>
      <c r="Q34" s="44">
        <f t="shared" si="0"/>
        <v>0</v>
      </c>
    </row>
    <row r="35" spans="1:38" ht="16.5" customHeight="1" x14ac:dyDescent="0.2">
      <c r="A35" s="57" t="s">
        <v>33</v>
      </c>
      <c r="B35" s="58" t="s">
        <v>35</v>
      </c>
      <c r="C35" s="59" t="s">
        <v>27</v>
      </c>
      <c r="D35" s="58" t="s">
        <v>31</v>
      </c>
      <c r="E35" s="58" t="s">
        <v>29</v>
      </c>
      <c r="F35" s="40">
        <f>0</f>
        <v>0</v>
      </c>
      <c r="G35" s="47"/>
      <c r="H35" s="40">
        <f>0</f>
        <v>0</v>
      </c>
      <c r="J35" s="40">
        <f>0</f>
        <v>0</v>
      </c>
      <c r="K35" s="40">
        <f>0</f>
        <v>0</v>
      </c>
      <c r="L35" s="43">
        <f>SUM(_ANC_DF_167_30_83_DBT_SCE)</f>
        <v>0</v>
      </c>
      <c r="M35" s="43">
        <f>SUM(-_ANC_DF_167_30_83_CRD_SCE)</f>
        <v>0</v>
      </c>
      <c r="N35" s="40">
        <f>0</f>
        <v>0</v>
      </c>
      <c r="O35" s="40">
        <f>0</f>
        <v>0</v>
      </c>
      <c r="P35" s="40">
        <f>0</f>
        <v>0</v>
      </c>
      <c r="Q35" s="43">
        <f t="shared" si="0"/>
        <v>0</v>
      </c>
    </row>
    <row r="36" spans="1:38" s="37" customFormat="1" ht="15" customHeight="1" x14ac:dyDescent="0.2">
      <c r="A36" s="126" t="s">
        <v>36</v>
      </c>
      <c r="B36" s="127"/>
      <c r="C36" s="127"/>
      <c r="D36" s="127"/>
      <c r="E36" s="128"/>
      <c r="F36" s="35">
        <f>SUM(F37)</f>
        <v>0</v>
      </c>
      <c r="G36" s="46"/>
      <c r="H36" s="35">
        <f>SUM(H37)</f>
        <v>0</v>
      </c>
      <c r="J36" s="38">
        <f>0</f>
        <v>0</v>
      </c>
      <c r="K36" s="38">
        <f>0</f>
        <v>0</v>
      </c>
      <c r="L36" s="38">
        <f>0</f>
        <v>0</v>
      </c>
      <c r="M36" s="38">
        <f>0</f>
        <v>0</v>
      </c>
      <c r="N36" s="38">
        <f>0</f>
        <v>0</v>
      </c>
      <c r="O36" s="38">
        <f>0</f>
        <v>0</v>
      </c>
      <c r="P36" s="38">
        <f>0</f>
        <v>0</v>
      </c>
      <c r="Q36" s="39">
        <f t="shared" si="0"/>
        <v>0</v>
      </c>
      <c r="T36" s="5"/>
      <c r="U36" s="5"/>
      <c r="V36" s="5"/>
      <c r="W36" s="5"/>
      <c r="X36" s="5"/>
      <c r="Y36" s="5"/>
      <c r="Z36" s="5"/>
      <c r="AA36" s="5"/>
      <c r="AB36" s="5"/>
      <c r="AD36" s="5"/>
      <c r="AE36" s="5"/>
      <c r="AF36" s="5"/>
      <c r="AG36" s="5"/>
      <c r="AH36" s="5"/>
      <c r="AI36" s="5"/>
      <c r="AJ36" s="5"/>
      <c r="AK36" s="5"/>
      <c r="AL36" s="5"/>
    </row>
    <row r="37" spans="1:38" s="49" customFormat="1" ht="16.5" customHeight="1" x14ac:dyDescent="0.2">
      <c r="A37" s="141" t="s">
        <v>37</v>
      </c>
      <c r="B37" s="142"/>
      <c r="C37" s="142"/>
      <c r="D37" s="142"/>
      <c r="E37" s="143"/>
      <c r="F37" s="48">
        <f>SUM(F38:F39)</f>
        <v>0</v>
      </c>
      <c r="G37" s="41"/>
      <c r="H37" s="48">
        <f>SUM(H38:H39)</f>
        <v>0</v>
      </c>
      <c r="J37" s="50">
        <f>0</f>
        <v>0</v>
      </c>
      <c r="K37" s="50">
        <f>0</f>
        <v>0</v>
      </c>
      <c r="L37" s="50">
        <f>0</f>
        <v>0</v>
      </c>
      <c r="M37" s="50">
        <f>0</f>
        <v>0</v>
      </c>
      <c r="N37" s="50">
        <f>0</f>
        <v>0</v>
      </c>
      <c r="O37" s="50">
        <f>0</f>
        <v>0</v>
      </c>
      <c r="P37" s="50">
        <f>0</f>
        <v>0</v>
      </c>
      <c r="Q37" s="51">
        <f t="shared" si="0"/>
        <v>0</v>
      </c>
      <c r="T37" s="5"/>
      <c r="U37" s="5"/>
      <c r="V37" s="5"/>
      <c r="W37" s="5"/>
      <c r="X37" s="5"/>
      <c r="Y37" s="5"/>
      <c r="Z37" s="5"/>
      <c r="AA37" s="5"/>
      <c r="AB37" s="5"/>
      <c r="AD37" s="5"/>
      <c r="AE37" s="5"/>
      <c r="AF37" s="5"/>
      <c r="AG37" s="5"/>
      <c r="AH37" s="5"/>
      <c r="AI37" s="5"/>
      <c r="AJ37" s="5"/>
      <c r="AK37" s="5"/>
      <c r="AL37" s="5"/>
    </row>
    <row r="38" spans="1:38" ht="16.5" customHeight="1" x14ac:dyDescent="0.2">
      <c r="A38" s="52">
        <v>7575</v>
      </c>
      <c r="B38" s="53" t="s">
        <v>38</v>
      </c>
      <c r="C38" s="54" t="s">
        <v>27</v>
      </c>
      <c r="D38" s="55" t="s">
        <v>28</v>
      </c>
      <c r="E38" s="53" t="s">
        <v>29</v>
      </c>
      <c r="F38" s="56"/>
      <c r="G38" s="41"/>
      <c r="H38" s="56"/>
      <c r="J38" s="42">
        <f>0</f>
        <v>0</v>
      </c>
      <c r="K38" s="42">
        <f>0</f>
        <v>0</v>
      </c>
      <c r="L38" s="44">
        <f>SUM(_ANC_DF_7575_30_82_DBT_SCE)</f>
        <v>0</v>
      </c>
      <c r="M38" s="44">
        <f>SUM(-_ANC_DF_7575_30_82_CRD_SCE)</f>
        <v>0</v>
      </c>
      <c r="N38" s="42">
        <f>0</f>
        <v>0</v>
      </c>
      <c r="O38" s="42">
        <f>0</f>
        <v>0</v>
      </c>
      <c r="P38" s="42">
        <f>0</f>
        <v>0</v>
      </c>
      <c r="Q38" s="44">
        <f t="shared" si="0"/>
        <v>0</v>
      </c>
    </row>
    <row r="39" spans="1:38" ht="16.5" customHeight="1" x14ac:dyDescent="0.2">
      <c r="A39" s="57">
        <v>7575</v>
      </c>
      <c r="B39" s="58" t="s">
        <v>39</v>
      </c>
      <c r="C39" s="59" t="s">
        <v>27</v>
      </c>
      <c r="D39" s="58" t="s">
        <v>40</v>
      </c>
      <c r="E39" s="58" t="s">
        <v>29</v>
      </c>
      <c r="F39" s="60"/>
      <c r="G39" s="46"/>
      <c r="H39" s="60"/>
      <c r="J39" s="61">
        <f>0</f>
        <v>0</v>
      </c>
      <c r="K39" s="61">
        <f>0</f>
        <v>0</v>
      </c>
      <c r="L39" s="62">
        <f>SUM(_ANC_DF_7575_30_09_DBT_SCE)</f>
        <v>0</v>
      </c>
      <c r="M39" s="62">
        <f>SUM(-_ANC_DF_7575_30_09_CRD_SCE)</f>
        <v>0</v>
      </c>
      <c r="N39" s="61">
        <f>0</f>
        <v>0</v>
      </c>
      <c r="O39" s="61">
        <f>0</f>
        <v>0</v>
      </c>
      <c r="P39" s="61">
        <f>0</f>
        <v>0</v>
      </c>
      <c r="Q39" s="62">
        <f t="shared" si="0"/>
        <v>0</v>
      </c>
    </row>
    <row r="40" spans="1:38" s="37" customFormat="1" ht="16.5" customHeight="1" x14ac:dyDescent="0.2">
      <c r="A40" s="126" t="s">
        <v>41</v>
      </c>
      <c r="B40" s="127"/>
      <c r="C40" s="127"/>
      <c r="D40" s="127"/>
      <c r="E40" s="128"/>
      <c r="F40" s="35">
        <f>SUM(F41)</f>
        <v>0</v>
      </c>
      <c r="G40" s="41"/>
      <c r="H40" s="35">
        <f>SUM(H41)</f>
        <v>0</v>
      </c>
      <c r="J40" s="38">
        <f>0</f>
        <v>0</v>
      </c>
      <c r="K40" s="38">
        <f>0</f>
        <v>0</v>
      </c>
      <c r="L40" s="38">
        <f>0</f>
        <v>0</v>
      </c>
      <c r="M40" s="38">
        <f>0</f>
        <v>0</v>
      </c>
      <c r="N40" s="38">
        <f>0</f>
        <v>0</v>
      </c>
      <c r="O40" s="38">
        <f>0</f>
        <v>0</v>
      </c>
      <c r="P40" s="38">
        <f>0</f>
        <v>0</v>
      </c>
      <c r="Q40" s="39">
        <f t="shared" si="0"/>
        <v>0</v>
      </c>
      <c r="T40" s="5"/>
      <c r="U40" s="5"/>
      <c r="V40" s="5"/>
      <c r="W40" s="5"/>
      <c r="X40" s="5"/>
      <c r="Y40" s="5"/>
      <c r="Z40" s="5"/>
      <c r="AA40" s="5"/>
      <c r="AB40" s="5"/>
      <c r="AD40" s="5"/>
      <c r="AE40" s="5"/>
      <c r="AF40" s="5"/>
      <c r="AG40" s="5"/>
      <c r="AH40" s="5"/>
      <c r="AI40" s="5"/>
      <c r="AJ40" s="5"/>
      <c r="AK40" s="5"/>
      <c r="AL40" s="5"/>
    </row>
    <row r="41" spans="1:38" s="49" customFormat="1" ht="16.5" customHeight="1" x14ac:dyDescent="0.2">
      <c r="A41" s="141" t="s">
        <v>42</v>
      </c>
      <c r="B41" s="142"/>
      <c r="C41" s="142"/>
      <c r="D41" s="142"/>
      <c r="E41" s="143"/>
      <c r="F41" s="48">
        <f>SUM(F42:F44)</f>
        <v>0</v>
      </c>
      <c r="G41" s="41"/>
      <c r="H41" s="48">
        <f>SUM(H43)</f>
        <v>0</v>
      </c>
      <c r="J41" s="50">
        <f>0</f>
        <v>0</v>
      </c>
      <c r="K41" s="50">
        <f>0</f>
        <v>0</v>
      </c>
      <c r="L41" s="50">
        <f>0</f>
        <v>0</v>
      </c>
      <c r="M41" s="50">
        <f>0</f>
        <v>0</v>
      </c>
      <c r="N41" s="50">
        <f>0</f>
        <v>0</v>
      </c>
      <c r="O41" s="50">
        <f>0</f>
        <v>0</v>
      </c>
      <c r="P41" s="50">
        <f>0</f>
        <v>0</v>
      </c>
      <c r="Q41" s="51">
        <f t="shared" si="0"/>
        <v>0</v>
      </c>
      <c r="T41" s="5"/>
      <c r="U41" s="5"/>
      <c r="V41" s="5"/>
      <c r="W41" s="5"/>
      <c r="X41" s="5"/>
      <c r="Y41" s="5"/>
      <c r="Z41" s="5"/>
      <c r="AA41" s="5"/>
      <c r="AB41" s="5"/>
      <c r="AD41" s="5"/>
      <c r="AE41" s="5"/>
      <c r="AF41" s="5"/>
      <c r="AG41" s="5"/>
      <c r="AH41" s="5"/>
      <c r="AI41" s="5"/>
      <c r="AJ41" s="5"/>
      <c r="AK41" s="5"/>
      <c r="AL41" s="5"/>
    </row>
    <row r="42" spans="1:38" s="49" customFormat="1" ht="16.5" customHeight="1" x14ac:dyDescent="0.2">
      <c r="A42" s="63" t="s">
        <v>43</v>
      </c>
      <c r="B42" s="64" t="s">
        <v>44</v>
      </c>
      <c r="C42" s="65" t="s">
        <v>27</v>
      </c>
      <c r="D42" s="66" t="s">
        <v>28</v>
      </c>
      <c r="E42" s="64" t="s">
        <v>29</v>
      </c>
      <c r="F42" s="67"/>
      <c r="G42" s="68"/>
      <c r="H42" s="69">
        <f>0</f>
        <v>0</v>
      </c>
      <c r="I42" s="5"/>
      <c r="J42" s="69">
        <v>0</v>
      </c>
      <c r="K42" s="69">
        <v>0</v>
      </c>
      <c r="L42" s="70">
        <v>0</v>
      </c>
      <c r="M42" s="70">
        <v>0</v>
      </c>
      <c r="N42" s="69">
        <v>0</v>
      </c>
      <c r="O42" s="69">
        <v>0</v>
      </c>
      <c r="P42" s="69">
        <v>0</v>
      </c>
      <c r="Q42" s="70">
        <v>0</v>
      </c>
      <c r="T42" s="5"/>
      <c r="U42" s="5"/>
      <c r="V42" s="5"/>
      <c r="W42" s="5"/>
      <c r="X42" s="5"/>
      <c r="Y42" s="5"/>
      <c r="Z42" s="5"/>
      <c r="AA42" s="5"/>
      <c r="AB42" s="5"/>
      <c r="AD42" s="5"/>
      <c r="AE42" s="5"/>
      <c r="AF42" s="5"/>
      <c r="AG42" s="5"/>
      <c r="AH42" s="5"/>
      <c r="AI42" s="5"/>
      <c r="AJ42" s="5"/>
      <c r="AK42" s="5"/>
      <c r="AL42" s="5"/>
    </row>
    <row r="43" spans="1:38" ht="16.5" customHeight="1" x14ac:dyDescent="0.2">
      <c r="A43" s="63">
        <v>19252</v>
      </c>
      <c r="B43" s="64" t="s">
        <v>45</v>
      </c>
      <c r="C43" s="65" t="s">
        <v>27</v>
      </c>
      <c r="D43" s="66" t="s">
        <v>28</v>
      </c>
      <c r="E43" s="64" t="s">
        <v>29</v>
      </c>
      <c r="F43" s="71"/>
      <c r="G43" s="41"/>
      <c r="H43" s="71"/>
      <c r="J43" s="40">
        <f>0</f>
        <v>0</v>
      </c>
      <c r="K43" s="40">
        <f>0</f>
        <v>0</v>
      </c>
      <c r="L43" s="72">
        <f>SUM(_ANC_DF_19252_30_82_DBT_SCE)</f>
        <v>0</v>
      </c>
      <c r="M43" s="72">
        <f>SUM(-_ANC_DF_19252_30_82_CRD_SCE)</f>
        <v>0</v>
      </c>
      <c r="N43" s="40">
        <f>0</f>
        <v>0</v>
      </c>
      <c r="O43" s="40">
        <f>0</f>
        <v>0</v>
      </c>
      <c r="P43" s="40">
        <f>0</f>
        <v>0</v>
      </c>
      <c r="Q43" s="72">
        <f t="shared" si="0"/>
        <v>0</v>
      </c>
    </row>
    <row r="44" spans="1:38" ht="16.5" customHeight="1" x14ac:dyDescent="0.2">
      <c r="A44" s="57">
        <v>19252</v>
      </c>
      <c r="B44" s="58" t="s">
        <v>46</v>
      </c>
      <c r="C44" s="59" t="s">
        <v>27</v>
      </c>
      <c r="D44" s="58" t="s">
        <v>40</v>
      </c>
      <c r="E44" s="58" t="s">
        <v>29</v>
      </c>
      <c r="F44" s="60"/>
      <c r="G44" s="46"/>
      <c r="H44" s="73">
        <f>0</f>
        <v>0</v>
      </c>
      <c r="J44" s="61">
        <f>0</f>
        <v>0</v>
      </c>
      <c r="K44" s="61">
        <f>0</f>
        <v>0</v>
      </c>
      <c r="L44" s="62">
        <f>SUM(_ANC_DF_19252_30_09_DBT_SCE)</f>
        <v>0</v>
      </c>
      <c r="M44" s="62">
        <f>SUM(-_ANC_DF_19252_30_09_CRD_SCE)</f>
        <v>0</v>
      </c>
      <c r="N44" s="61">
        <f>0</f>
        <v>0</v>
      </c>
      <c r="O44" s="61">
        <f>0</f>
        <v>0</v>
      </c>
      <c r="P44" s="61">
        <f>0</f>
        <v>0</v>
      </c>
      <c r="Q44" s="62">
        <f t="shared" si="0"/>
        <v>0</v>
      </c>
    </row>
    <row r="45" spans="1:38" s="4" customFormat="1" ht="42" customHeight="1" x14ac:dyDescent="0.2">
      <c r="A45" s="129" t="s">
        <v>47</v>
      </c>
      <c r="B45" s="130"/>
      <c r="C45" s="74" t="s">
        <v>11</v>
      </c>
      <c r="D45" s="30" t="s">
        <v>12</v>
      </c>
      <c r="E45" s="75" t="s">
        <v>13</v>
      </c>
      <c r="F45" s="32" t="s">
        <v>48</v>
      </c>
      <c r="G45" s="76"/>
      <c r="J45" s="34" t="s">
        <v>16</v>
      </c>
      <c r="K45" s="34" t="s">
        <v>17</v>
      </c>
      <c r="L45" s="34" t="s">
        <v>18</v>
      </c>
      <c r="M45" s="34" t="s">
        <v>19</v>
      </c>
      <c r="N45" s="34" t="s">
        <v>20</v>
      </c>
      <c r="O45" s="34" t="s">
        <v>21</v>
      </c>
      <c r="P45" s="34" t="s">
        <v>22</v>
      </c>
      <c r="Q45" s="77" t="s">
        <v>23</v>
      </c>
      <c r="S45" s="5"/>
      <c r="T45" s="5"/>
      <c r="U45" s="5"/>
      <c r="V45" s="5"/>
      <c r="W45" s="5"/>
      <c r="X45" s="5"/>
      <c r="Y45" s="5"/>
      <c r="Z45" s="5"/>
      <c r="AA45" s="5"/>
      <c r="AC45" s="5"/>
      <c r="AD45" s="5"/>
      <c r="AE45" s="5"/>
      <c r="AF45" s="5"/>
      <c r="AG45" s="5"/>
      <c r="AH45" s="5"/>
      <c r="AI45" s="5"/>
      <c r="AJ45" s="5"/>
      <c r="AK45" s="45"/>
    </row>
    <row r="46" spans="1:38" ht="16.5" customHeight="1" x14ac:dyDescent="0.2">
      <c r="A46" s="126" t="s">
        <v>49</v>
      </c>
      <c r="B46" s="127"/>
      <c r="C46" s="127"/>
      <c r="D46" s="127"/>
      <c r="E46" s="128"/>
      <c r="F46" s="78">
        <f>SUM(F47:F52)</f>
        <v>0</v>
      </c>
      <c r="G46" s="79"/>
      <c r="J46" s="38">
        <f>0</f>
        <v>0</v>
      </c>
      <c r="K46" s="38">
        <f>0</f>
        <v>0</v>
      </c>
      <c r="L46" s="38">
        <f>0</f>
        <v>0</v>
      </c>
      <c r="M46" s="38">
        <f>0</f>
        <v>0</v>
      </c>
      <c r="N46" s="38">
        <f>0</f>
        <v>0</v>
      </c>
      <c r="O46" s="38">
        <f>0</f>
        <v>0</v>
      </c>
      <c r="P46" s="38">
        <f>0</f>
        <v>0</v>
      </c>
      <c r="Q46" s="39">
        <f t="shared" ref="Q46:Q73" si="2">SUM(J46:P46)</f>
        <v>0</v>
      </c>
    </row>
    <row r="47" spans="1:38" ht="16.5" customHeight="1" x14ac:dyDescent="0.2">
      <c r="A47" s="63">
        <v>101</v>
      </c>
      <c r="B47" s="64" t="s">
        <v>50</v>
      </c>
      <c r="C47" s="65" t="s">
        <v>51</v>
      </c>
      <c r="D47" s="66" t="s">
        <v>28</v>
      </c>
      <c r="E47" s="64" t="s">
        <v>29</v>
      </c>
      <c r="F47" s="40">
        <f>0</f>
        <v>0</v>
      </c>
      <c r="G47" s="80"/>
      <c r="J47" s="81">
        <f>0</f>
        <v>0</v>
      </c>
      <c r="K47" s="81">
        <f>0</f>
        <v>0</v>
      </c>
      <c r="L47" s="81">
        <f>0</f>
        <v>0</v>
      </c>
      <c r="M47" s="82">
        <f>SUM(-_ANC_DF_101_3172181_82_CRD_SCE)</f>
        <v>0</v>
      </c>
      <c r="N47" s="81">
        <f>0</f>
        <v>0</v>
      </c>
      <c r="O47" s="81">
        <f>0</f>
        <v>0</v>
      </c>
      <c r="P47" s="81">
        <f>0</f>
        <v>0</v>
      </c>
      <c r="Q47" s="83">
        <f t="shared" si="2"/>
        <v>0</v>
      </c>
    </row>
    <row r="48" spans="1:38" ht="16.5" customHeight="1" x14ac:dyDescent="0.2">
      <c r="A48" s="63">
        <v>101</v>
      </c>
      <c r="B48" s="64" t="s">
        <v>52</v>
      </c>
      <c r="C48" s="65" t="s">
        <v>53</v>
      </c>
      <c r="D48" s="66" t="s">
        <v>28</v>
      </c>
      <c r="E48" s="64" t="s">
        <v>29</v>
      </c>
      <c r="F48" s="40">
        <f>0</f>
        <v>0</v>
      </c>
      <c r="G48" s="80"/>
      <c r="J48" s="40">
        <f>0</f>
        <v>0</v>
      </c>
      <c r="K48" s="40">
        <f>0</f>
        <v>0</v>
      </c>
      <c r="L48" s="40">
        <f>0</f>
        <v>0</v>
      </c>
      <c r="M48" s="84">
        <f>SUM(-_ANC_DF_101_3172182_82_CRD_SCE)</f>
        <v>0</v>
      </c>
      <c r="N48" s="40">
        <f>0</f>
        <v>0</v>
      </c>
      <c r="O48" s="40">
        <f>0</f>
        <v>0</v>
      </c>
      <c r="P48" s="40">
        <f>0</f>
        <v>0</v>
      </c>
      <c r="Q48" s="43">
        <f t="shared" si="2"/>
        <v>0</v>
      </c>
    </row>
    <row r="49" spans="1:17" ht="16.5" customHeight="1" x14ac:dyDescent="0.2">
      <c r="A49" s="57">
        <v>101</v>
      </c>
      <c r="B49" s="58" t="s">
        <v>54</v>
      </c>
      <c r="C49" s="59" t="s">
        <v>55</v>
      </c>
      <c r="D49" s="58" t="s">
        <v>28</v>
      </c>
      <c r="E49" s="58" t="s">
        <v>29</v>
      </c>
      <c r="F49" s="40">
        <f>0</f>
        <v>0</v>
      </c>
      <c r="G49" s="80"/>
      <c r="J49" s="40">
        <f>0</f>
        <v>0</v>
      </c>
      <c r="K49" s="40">
        <f>0</f>
        <v>0</v>
      </c>
      <c r="L49" s="40">
        <f>0</f>
        <v>0</v>
      </c>
      <c r="M49" s="84">
        <f>SUM(-_ANC_DF_101_3172183_82_CRD_SCE)</f>
        <v>0</v>
      </c>
      <c r="N49" s="40">
        <f>0</f>
        <v>0</v>
      </c>
      <c r="O49" s="40">
        <f>0</f>
        <v>0</v>
      </c>
      <c r="P49" s="40">
        <f>0</f>
        <v>0</v>
      </c>
      <c r="Q49" s="43">
        <f t="shared" si="2"/>
        <v>0</v>
      </c>
    </row>
    <row r="50" spans="1:17" ht="16.5" customHeight="1" x14ac:dyDescent="0.2">
      <c r="A50" s="63">
        <v>101</v>
      </c>
      <c r="B50" s="64" t="s">
        <v>56</v>
      </c>
      <c r="C50" s="65" t="s">
        <v>57</v>
      </c>
      <c r="D50" s="66" t="s">
        <v>28</v>
      </c>
      <c r="E50" s="64" t="s">
        <v>29</v>
      </c>
      <c r="F50" s="40">
        <f>0</f>
        <v>0</v>
      </c>
      <c r="G50" s="80"/>
      <c r="J50" s="40">
        <f>0</f>
        <v>0</v>
      </c>
      <c r="K50" s="40">
        <f>0</f>
        <v>0</v>
      </c>
      <c r="L50" s="40">
        <f>0</f>
        <v>0</v>
      </c>
      <c r="M50" s="84">
        <f>SUM(-_ANC_DF_101_3172184_82_CRD_SCE)</f>
        <v>0</v>
      </c>
      <c r="N50" s="40">
        <f>0</f>
        <v>0</v>
      </c>
      <c r="O50" s="40">
        <f>0</f>
        <v>0</v>
      </c>
      <c r="P50" s="40">
        <f>0</f>
        <v>0</v>
      </c>
      <c r="Q50" s="43">
        <f t="shared" si="2"/>
        <v>0</v>
      </c>
    </row>
    <row r="51" spans="1:17" ht="16.5" customHeight="1" x14ac:dyDescent="0.2">
      <c r="A51" s="63">
        <v>101</v>
      </c>
      <c r="B51" s="64" t="s">
        <v>58</v>
      </c>
      <c r="C51" s="65" t="s">
        <v>59</v>
      </c>
      <c r="D51" s="66" t="s">
        <v>28</v>
      </c>
      <c r="E51" s="64" t="s">
        <v>29</v>
      </c>
      <c r="F51" s="40">
        <f>0</f>
        <v>0</v>
      </c>
      <c r="G51" s="80"/>
      <c r="J51" s="40">
        <f>0</f>
        <v>0</v>
      </c>
      <c r="K51" s="40">
        <f>0</f>
        <v>0</v>
      </c>
      <c r="L51" s="40">
        <f>0</f>
        <v>0</v>
      </c>
      <c r="M51" s="84">
        <f>SUM(-_ANC_DF_101_3172185_82_CRD_SCE)</f>
        <v>0</v>
      </c>
      <c r="N51" s="40">
        <f>0</f>
        <v>0</v>
      </c>
      <c r="O51" s="40">
        <f>0</f>
        <v>0</v>
      </c>
      <c r="P51" s="40">
        <f>0</f>
        <v>0</v>
      </c>
      <c r="Q51" s="43">
        <f t="shared" si="2"/>
        <v>0</v>
      </c>
    </row>
    <row r="52" spans="1:17" ht="16.5" customHeight="1" x14ac:dyDescent="0.2">
      <c r="A52" s="57">
        <v>101</v>
      </c>
      <c r="B52" s="58" t="s">
        <v>60</v>
      </c>
      <c r="C52" s="59" t="s">
        <v>61</v>
      </c>
      <c r="D52" s="58" t="s">
        <v>28</v>
      </c>
      <c r="E52" s="58" t="s">
        <v>29</v>
      </c>
      <c r="F52" s="40">
        <f>0</f>
        <v>0</v>
      </c>
      <c r="G52" s="80"/>
      <c r="J52" s="61">
        <f>0</f>
        <v>0</v>
      </c>
      <c r="K52" s="61">
        <f>0</f>
        <v>0</v>
      </c>
      <c r="L52" s="61">
        <f>0</f>
        <v>0</v>
      </c>
      <c r="M52" s="85">
        <f>SUM(-_ANC_DF_101_3172186_82_CRD_SCE)</f>
        <v>0</v>
      </c>
      <c r="N52" s="61">
        <f>0</f>
        <v>0</v>
      </c>
      <c r="O52" s="61">
        <f>0</f>
        <v>0</v>
      </c>
      <c r="P52" s="61">
        <f>0</f>
        <v>0</v>
      </c>
      <c r="Q52" s="62">
        <f t="shared" si="2"/>
        <v>0</v>
      </c>
    </row>
    <row r="53" spans="1:17" ht="16.5" customHeight="1" x14ac:dyDescent="0.2">
      <c r="A53" s="126" t="s">
        <v>62</v>
      </c>
      <c r="B53" s="127"/>
      <c r="C53" s="127"/>
      <c r="D53" s="127"/>
      <c r="E53" s="128"/>
      <c r="F53" s="78">
        <f>SUM(F54:F59)</f>
        <v>0</v>
      </c>
      <c r="G53" s="79"/>
      <c r="J53" s="86">
        <f>0</f>
        <v>0</v>
      </c>
      <c r="K53" s="86">
        <f>0</f>
        <v>0</v>
      </c>
      <c r="L53" s="86">
        <f>0</f>
        <v>0</v>
      </c>
      <c r="M53" s="86">
        <f>0</f>
        <v>0</v>
      </c>
      <c r="N53" s="86">
        <f>0</f>
        <v>0</v>
      </c>
      <c r="O53" s="86">
        <f>0</f>
        <v>0</v>
      </c>
      <c r="P53" s="86">
        <f>0</f>
        <v>0</v>
      </c>
      <c r="Q53" s="39">
        <f t="shared" si="2"/>
        <v>0</v>
      </c>
    </row>
    <row r="54" spans="1:17" ht="16.5" customHeight="1" x14ac:dyDescent="0.2">
      <c r="A54" s="63" t="s">
        <v>33</v>
      </c>
      <c r="B54" s="64" t="s">
        <v>50</v>
      </c>
      <c r="C54" s="65" t="s">
        <v>63</v>
      </c>
      <c r="D54" s="66" t="s">
        <v>28</v>
      </c>
      <c r="E54" s="64" t="s">
        <v>29</v>
      </c>
      <c r="F54" s="40">
        <f>0</f>
        <v>0</v>
      </c>
      <c r="G54" s="80"/>
      <c r="J54" s="81">
        <f>0</f>
        <v>0</v>
      </c>
      <c r="K54" s="81">
        <f>0</f>
        <v>0</v>
      </c>
      <c r="L54" s="81">
        <f>0</f>
        <v>0</v>
      </c>
      <c r="M54" s="82">
        <f>SUM(-_ANC_DF_167_3172281_82_CRD_SCE)</f>
        <v>0</v>
      </c>
      <c r="N54" s="81">
        <f>0</f>
        <v>0</v>
      </c>
      <c r="O54" s="81">
        <f>0</f>
        <v>0</v>
      </c>
      <c r="P54" s="81">
        <f>0</f>
        <v>0</v>
      </c>
      <c r="Q54" s="83">
        <f t="shared" si="2"/>
        <v>0</v>
      </c>
    </row>
    <row r="55" spans="1:17" ht="16.5" customHeight="1" x14ac:dyDescent="0.2">
      <c r="A55" s="63" t="s">
        <v>33</v>
      </c>
      <c r="B55" s="64" t="s">
        <v>52</v>
      </c>
      <c r="C55" s="65" t="s">
        <v>64</v>
      </c>
      <c r="D55" s="66" t="s">
        <v>28</v>
      </c>
      <c r="E55" s="64" t="s">
        <v>29</v>
      </c>
      <c r="F55" s="40">
        <f>0</f>
        <v>0</v>
      </c>
      <c r="G55" s="80"/>
      <c r="J55" s="40">
        <f>0</f>
        <v>0</v>
      </c>
      <c r="K55" s="40">
        <f>0</f>
        <v>0</v>
      </c>
      <c r="L55" s="40">
        <f>0</f>
        <v>0</v>
      </c>
      <c r="M55" s="84">
        <f>SUM(-_ANC_DF_167_3172282_82_CRD_SCE)</f>
        <v>0</v>
      </c>
      <c r="N55" s="40">
        <f>0</f>
        <v>0</v>
      </c>
      <c r="O55" s="40">
        <f>0</f>
        <v>0</v>
      </c>
      <c r="P55" s="40">
        <f>0</f>
        <v>0</v>
      </c>
      <c r="Q55" s="43">
        <f t="shared" si="2"/>
        <v>0</v>
      </c>
    </row>
    <row r="56" spans="1:17" ht="16.5" customHeight="1" x14ac:dyDescent="0.2">
      <c r="A56" s="63" t="s">
        <v>33</v>
      </c>
      <c r="B56" s="64" t="s">
        <v>54</v>
      </c>
      <c r="C56" s="65" t="s">
        <v>65</v>
      </c>
      <c r="D56" s="66" t="s">
        <v>28</v>
      </c>
      <c r="E56" s="64" t="s">
        <v>29</v>
      </c>
      <c r="F56" s="40">
        <f>0</f>
        <v>0</v>
      </c>
      <c r="G56" s="80"/>
      <c r="J56" s="40">
        <f>0</f>
        <v>0</v>
      </c>
      <c r="K56" s="40">
        <f>0</f>
        <v>0</v>
      </c>
      <c r="L56" s="40">
        <f>0</f>
        <v>0</v>
      </c>
      <c r="M56" s="84">
        <f>SUM(-_ANC_DF_167_3172283_82_CRD_SCE)</f>
        <v>0</v>
      </c>
      <c r="N56" s="40">
        <f>0</f>
        <v>0</v>
      </c>
      <c r="O56" s="40">
        <f>0</f>
        <v>0</v>
      </c>
      <c r="P56" s="40">
        <f>0</f>
        <v>0</v>
      </c>
      <c r="Q56" s="43">
        <f t="shared" si="2"/>
        <v>0</v>
      </c>
    </row>
    <row r="57" spans="1:17" ht="16.5" customHeight="1" x14ac:dyDescent="0.2">
      <c r="A57" s="63" t="s">
        <v>33</v>
      </c>
      <c r="B57" s="64" t="s">
        <v>56</v>
      </c>
      <c r="C57" s="65" t="s">
        <v>66</v>
      </c>
      <c r="D57" s="66" t="s">
        <v>28</v>
      </c>
      <c r="E57" s="64" t="s">
        <v>29</v>
      </c>
      <c r="F57" s="40">
        <f>0</f>
        <v>0</v>
      </c>
      <c r="G57" s="80"/>
      <c r="J57" s="40">
        <f>0</f>
        <v>0</v>
      </c>
      <c r="K57" s="40">
        <f>0</f>
        <v>0</v>
      </c>
      <c r="L57" s="40">
        <f>0</f>
        <v>0</v>
      </c>
      <c r="M57" s="84">
        <f>SUM(-_ANC_DF_167_3172284_82_CRD_SCE)</f>
        <v>0</v>
      </c>
      <c r="N57" s="40">
        <f>0</f>
        <v>0</v>
      </c>
      <c r="O57" s="40">
        <f>0</f>
        <v>0</v>
      </c>
      <c r="P57" s="40">
        <f>0</f>
        <v>0</v>
      </c>
      <c r="Q57" s="43">
        <f t="shared" si="2"/>
        <v>0</v>
      </c>
    </row>
    <row r="58" spans="1:17" ht="16.5" customHeight="1" x14ac:dyDescent="0.2">
      <c r="A58" s="63" t="s">
        <v>33</v>
      </c>
      <c r="B58" s="64" t="s">
        <v>58</v>
      </c>
      <c r="C58" s="65" t="s">
        <v>67</v>
      </c>
      <c r="D58" s="66" t="s">
        <v>28</v>
      </c>
      <c r="E58" s="64" t="s">
        <v>29</v>
      </c>
      <c r="F58" s="40">
        <f>0</f>
        <v>0</v>
      </c>
      <c r="G58" s="80"/>
      <c r="J58" s="40">
        <f>0</f>
        <v>0</v>
      </c>
      <c r="K58" s="40">
        <f>0</f>
        <v>0</v>
      </c>
      <c r="L58" s="40">
        <f>0</f>
        <v>0</v>
      </c>
      <c r="M58" s="84">
        <f>SUM(-_ANC_DF_167_3172285_82_CRD_SCE)</f>
        <v>0</v>
      </c>
      <c r="N58" s="40">
        <f>0</f>
        <v>0</v>
      </c>
      <c r="O58" s="40">
        <f>0</f>
        <v>0</v>
      </c>
      <c r="P58" s="40">
        <f>0</f>
        <v>0</v>
      </c>
      <c r="Q58" s="43">
        <f t="shared" si="2"/>
        <v>0</v>
      </c>
    </row>
    <row r="59" spans="1:17" ht="16.5" customHeight="1" x14ac:dyDescent="0.2">
      <c r="A59" s="63" t="s">
        <v>33</v>
      </c>
      <c r="B59" s="64" t="s">
        <v>60</v>
      </c>
      <c r="C59" s="65" t="s">
        <v>68</v>
      </c>
      <c r="D59" s="66" t="s">
        <v>28</v>
      </c>
      <c r="E59" s="64" t="s">
        <v>29</v>
      </c>
      <c r="F59" s="40">
        <f>0</f>
        <v>0</v>
      </c>
      <c r="G59" s="80"/>
      <c r="J59" s="61">
        <f>0</f>
        <v>0</v>
      </c>
      <c r="K59" s="61">
        <f>0</f>
        <v>0</v>
      </c>
      <c r="L59" s="61">
        <f>0</f>
        <v>0</v>
      </c>
      <c r="M59" s="85">
        <f>SUM(-_ANC_DF_167_3172286_82_CRD_SCE)</f>
        <v>0</v>
      </c>
      <c r="N59" s="61">
        <f>0</f>
        <v>0</v>
      </c>
      <c r="O59" s="61">
        <f>0</f>
        <v>0</v>
      </c>
      <c r="P59" s="61">
        <f>0</f>
        <v>0</v>
      </c>
      <c r="Q59" s="62">
        <f t="shared" si="2"/>
        <v>0</v>
      </c>
    </row>
    <row r="60" spans="1:17" ht="16.5" customHeight="1" x14ac:dyDescent="0.2">
      <c r="A60" s="126" t="s">
        <v>69</v>
      </c>
      <c r="B60" s="127"/>
      <c r="C60" s="127"/>
      <c r="D60" s="127"/>
      <c r="E60" s="128"/>
      <c r="F60" s="78">
        <f>SUM(F61:F66)</f>
        <v>0</v>
      </c>
      <c r="G60" s="79"/>
      <c r="J60" s="86">
        <f>0</f>
        <v>0</v>
      </c>
      <c r="K60" s="86">
        <f>0</f>
        <v>0</v>
      </c>
      <c r="L60" s="86">
        <f>0</f>
        <v>0</v>
      </c>
      <c r="M60" s="86">
        <f>0</f>
        <v>0</v>
      </c>
      <c r="N60" s="86">
        <f>0</f>
        <v>0</v>
      </c>
      <c r="O60" s="86">
        <f>0</f>
        <v>0</v>
      </c>
      <c r="P60" s="86">
        <f>0</f>
        <v>0</v>
      </c>
      <c r="Q60" s="39">
        <f t="shared" si="2"/>
        <v>0</v>
      </c>
    </row>
    <row r="61" spans="1:17" ht="16.5" customHeight="1" x14ac:dyDescent="0.2">
      <c r="A61" s="87" t="s">
        <v>70</v>
      </c>
      <c r="B61" s="88" t="s">
        <v>50</v>
      </c>
      <c r="C61" s="89" t="s">
        <v>71</v>
      </c>
      <c r="D61" s="90" t="s">
        <v>28</v>
      </c>
      <c r="E61" s="88" t="s">
        <v>29</v>
      </c>
      <c r="F61" s="91"/>
      <c r="G61" s="80"/>
      <c r="J61" s="81">
        <f>0</f>
        <v>0</v>
      </c>
      <c r="K61" s="81">
        <f>0</f>
        <v>0</v>
      </c>
      <c r="L61" s="81">
        <f>0</f>
        <v>0</v>
      </c>
      <c r="M61" s="82">
        <f>SUM(-_ANC_DF_131_3172381_82_CRD_SCE)</f>
        <v>0</v>
      </c>
      <c r="N61" s="81">
        <f>0</f>
        <v>0</v>
      </c>
      <c r="O61" s="81">
        <f>0</f>
        <v>0</v>
      </c>
      <c r="P61" s="81">
        <f>0</f>
        <v>0</v>
      </c>
      <c r="Q61" s="83">
        <f t="shared" si="2"/>
        <v>0</v>
      </c>
    </row>
    <row r="62" spans="1:17" ht="16.5" customHeight="1" x14ac:dyDescent="0.2">
      <c r="A62" s="92" t="s">
        <v>70</v>
      </c>
      <c r="B62" s="93" t="s">
        <v>52</v>
      </c>
      <c r="C62" s="94" t="s">
        <v>72</v>
      </c>
      <c r="D62" s="95" t="s">
        <v>28</v>
      </c>
      <c r="E62" s="93" t="s">
        <v>29</v>
      </c>
      <c r="F62" s="71"/>
      <c r="G62" s="80"/>
      <c r="J62" s="40">
        <f>0</f>
        <v>0</v>
      </c>
      <c r="K62" s="40">
        <f>0</f>
        <v>0</v>
      </c>
      <c r="L62" s="40">
        <f>0</f>
        <v>0</v>
      </c>
      <c r="M62" s="84">
        <f>SUM(-_ANC_DF_131_3172382_82_CRD_SCE)</f>
        <v>0</v>
      </c>
      <c r="N62" s="40">
        <f>0</f>
        <v>0</v>
      </c>
      <c r="O62" s="40">
        <f>0</f>
        <v>0</v>
      </c>
      <c r="P62" s="40">
        <f>0</f>
        <v>0</v>
      </c>
      <c r="Q62" s="43">
        <f t="shared" si="2"/>
        <v>0</v>
      </c>
    </row>
    <row r="63" spans="1:17" ht="16.5" customHeight="1" x14ac:dyDescent="0.2">
      <c r="A63" s="92" t="s">
        <v>70</v>
      </c>
      <c r="B63" s="93" t="s">
        <v>54</v>
      </c>
      <c r="C63" s="94" t="s">
        <v>73</v>
      </c>
      <c r="D63" s="95" t="s">
        <v>28</v>
      </c>
      <c r="E63" s="93" t="s">
        <v>29</v>
      </c>
      <c r="F63" s="71"/>
      <c r="G63" s="80"/>
      <c r="J63" s="40">
        <f>0</f>
        <v>0</v>
      </c>
      <c r="K63" s="40">
        <f>0</f>
        <v>0</v>
      </c>
      <c r="L63" s="40">
        <f>0</f>
        <v>0</v>
      </c>
      <c r="M63" s="84">
        <f>SUM(-_ANC_DF_131_3172383_82_CRD_SCE)</f>
        <v>0</v>
      </c>
      <c r="N63" s="40">
        <f>0</f>
        <v>0</v>
      </c>
      <c r="O63" s="40">
        <f>0</f>
        <v>0</v>
      </c>
      <c r="P63" s="40">
        <f>0</f>
        <v>0</v>
      </c>
      <c r="Q63" s="43">
        <f t="shared" si="2"/>
        <v>0</v>
      </c>
    </row>
    <row r="64" spans="1:17" ht="16.5" customHeight="1" x14ac:dyDescent="0.2">
      <c r="A64" s="92" t="s">
        <v>70</v>
      </c>
      <c r="B64" s="93" t="s">
        <v>56</v>
      </c>
      <c r="C64" s="94" t="s">
        <v>74</v>
      </c>
      <c r="D64" s="95" t="s">
        <v>28</v>
      </c>
      <c r="E64" s="93" t="s">
        <v>29</v>
      </c>
      <c r="F64" s="71"/>
      <c r="G64" s="80"/>
      <c r="J64" s="40">
        <f>0</f>
        <v>0</v>
      </c>
      <c r="K64" s="40">
        <f>0</f>
        <v>0</v>
      </c>
      <c r="L64" s="40">
        <f>0</f>
        <v>0</v>
      </c>
      <c r="M64" s="84">
        <f>SUM(-_ANC_DF_131_3172384_82_CRD_SCE)</f>
        <v>0</v>
      </c>
      <c r="N64" s="40">
        <f>0</f>
        <v>0</v>
      </c>
      <c r="O64" s="40">
        <f>0</f>
        <v>0</v>
      </c>
      <c r="P64" s="40">
        <f>0</f>
        <v>0</v>
      </c>
      <c r="Q64" s="43">
        <f t="shared" si="2"/>
        <v>0</v>
      </c>
    </row>
    <row r="65" spans="1:17" ht="16.5" customHeight="1" x14ac:dyDescent="0.2">
      <c r="A65" s="92" t="s">
        <v>70</v>
      </c>
      <c r="B65" s="93" t="s">
        <v>58</v>
      </c>
      <c r="C65" s="94" t="s">
        <v>75</v>
      </c>
      <c r="D65" s="95" t="s">
        <v>28</v>
      </c>
      <c r="E65" s="93" t="s">
        <v>29</v>
      </c>
      <c r="F65" s="71"/>
      <c r="G65" s="80"/>
      <c r="J65" s="40">
        <f>0</f>
        <v>0</v>
      </c>
      <c r="K65" s="40">
        <f>0</f>
        <v>0</v>
      </c>
      <c r="L65" s="40">
        <f>0</f>
        <v>0</v>
      </c>
      <c r="M65" s="84">
        <f>SUM(-_ANC_DF_131_3172385_82_CRD_SCE)</f>
        <v>0</v>
      </c>
      <c r="N65" s="40">
        <f>0</f>
        <v>0</v>
      </c>
      <c r="O65" s="40">
        <f>0</f>
        <v>0</v>
      </c>
      <c r="P65" s="40">
        <f>0</f>
        <v>0</v>
      </c>
      <c r="Q65" s="43">
        <f t="shared" si="2"/>
        <v>0</v>
      </c>
    </row>
    <row r="66" spans="1:17" ht="16.5" customHeight="1" x14ac:dyDescent="0.2">
      <c r="A66" s="57" t="s">
        <v>70</v>
      </c>
      <c r="B66" s="58" t="s">
        <v>60</v>
      </c>
      <c r="C66" s="59" t="s">
        <v>76</v>
      </c>
      <c r="D66" s="96" t="s">
        <v>28</v>
      </c>
      <c r="E66" s="58" t="s">
        <v>29</v>
      </c>
      <c r="F66" s="60"/>
      <c r="G66" s="80"/>
      <c r="J66" s="61">
        <f>0</f>
        <v>0</v>
      </c>
      <c r="K66" s="61">
        <f>0</f>
        <v>0</v>
      </c>
      <c r="L66" s="61">
        <f>0</f>
        <v>0</v>
      </c>
      <c r="M66" s="85">
        <f>SUM(-_ANC_DF_131_3172386_82_CRD_SCE)</f>
        <v>0</v>
      </c>
      <c r="N66" s="61">
        <f>0</f>
        <v>0</v>
      </c>
      <c r="O66" s="61">
        <f>0</f>
        <v>0</v>
      </c>
      <c r="P66" s="61">
        <f>0</f>
        <v>0</v>
      </c>
      <c r="Q66" s="62">
        <f t="shared" si="2"/>
        <v>0</v>
      </c>
    </row>
    <row r="67" spans="1:17" ht="16.5" customHeight="1" x14ac:dyDescent="0.2">
      <c r="A67" s="126" t="s">
        <v>77</v>
      </c>
      <c r="B67" s="127"/>
      <c r="C67" s="127"/>
      <c r="D67" s="127"/>
      <c r="E67" s="128"/>
      <c r="F67" s="78">
        <f>SUM(F68:F73)</f>
        <v>0</v>
      </c>
      <c r="G67" s="79"/>
      <c r="J67" s="38">
        <f>0</f>
        <v>0</v>
      </c>
      <c r="K67" s="38">
        <f>0</f>
        <v>0</v>
      </c>
      <c r="L67" s="38">
        <f>0</f>
        <v>0</v>
      </c>
      <c r="M67" s="38">
        <f>0</f>
        <v>0</v>
      </c>
      <c r="N67" s="38">
        <f>0</f>
        <v>0</v>
      </c>
      <c r="O67" s="38">
        <f>0</f>
        <v>0</v>
      </c>
      <c r="P67" s="38">
        <f>0</f>
        <v>0</v>
      </c>
      <c r="Q67" s="39">
        <f t="shared" si="2"/>
        <v>0</v>
      </c>
    </row>
    <row r="68" spans="1:17" ht="16.5" customHeight="1" x14ac:dyDescent="0.2">
      <c r="A68" s="87">
        <v>1681</v>
      </c>
      <c r="B68" s="88" t="s">
        <v>50</v>
      </c>
      <c r="C68" s="89" t="s">
        <v>78</v>
      </c>
      <c r="D68" s="90" t="s">
        <v>28</v>
      </c>
      <c r="E68" s="88" t="s">
        <v>29</v>
      </c>
      <c r="F68" s="91"/>
      <c r="G68" s="80"/>
      <c r="J68" s="81">
        <f>0</f>
        <v>0</v>
      </c>
      <c r="K68" s="81">
        <f>0</f>
        <v>0</v>
      </c>
      <c r="L68" s="81">
        <f>0</f>
        <v>0</v>
      </c>
      <c r="M68" s="82">
        <f>SUM(-_ANC_DF_1681_3172481_82_CRD_SCE)</f>
        <v>0</v>
      </c>
      <c r="N68" s="81">
        <f>0</f>
        <v>0</v>
      </c>
      <c r="O68" s="81">
        <f>0</f>
        <v>0</v>
      </c>
      <c r="P68" s="81">
        <f>0</f>
        <v>0</v>
      </c>
      <c r="Q68" s="83">
        <f t="shared" si="2"/>
        <v>0</v>
      </c>
    </row>
    <row r="69" spans="1:17" ht="16.5" customHeight="1" x14ac:dyDescent="0.2">
      <c r="A69" s="92">
        <v>1681</v>
      </c>
      <c r="B69" s="93" t="s">
        <v>52</v>
      </c>
      <c r="C69" s="94" t="s">
        <v>79</v>
      </c>
      <c r="D69" s="95" t="s">
        <v>28</v>
      </c>
      <c r="E69" s="93" t="s">
        <v>29</v>
      </c>
      <c r="F69" s="71"/>
      <c r="G69" s="80"/>
      <c r="J69" s="40">
        <f>0</f>
        <v>0</v>
      </c>
      <c r="K69" s="40">
        <f>0</f>
        <v>0</v>
      </c>
      <c r="L69" s="40">
        <f>0</f>
        <v>0</v>
      </c>
      <c r="M69" s="84">
        <f>SUM(-_ANC_DF_1681_3172482_82_CRD_SCE)</f>
        <v>0</v>
      </c>
      <c r="N69" s="40">
        <f>0</f>
        <v>0</v>
      </c>
      <c r="O69" s="40">
        <f>0</f>
        <v>0</v>
      </c>
      <c r="P69" s="40">
        <f>0</f>
        <v>0</v>
      </c>
      <c r="Q69" s="43">
        <f t="shared" si="2"/>
        <v>0</v>
      </c>
    </row>
    <row r="70" spans="1:17" ht="16.5" customHeight="1" x14ac:dyDescent="0.2">
      <c r="A70" s="92">
        <v>1681</v>
      </c>
      <c r="B70" s="93" t="s">
        <v>54</v>
      </c>
      <c r="C70" s="94" t="s">
        <v>80</v>
      </c>
      <c r="D70" s="95" t="s">
        <v>28</v>
      </c>
      <c r="E70" s="93" t="s">
        <v>29</v>
      </c>
      <c r="F70" s="71"/>
      <c r="G70" s="80"/>
      <c r="J70" s="40">
        <f>0</f>
        <v>0</v>
      </c>
      <c r="K70" s="40">
        <f>0</f>
        <v>0</v>
      </c>
      <c r="L70" s="40">
        <f>0</f>
        <v>0</v>
      </c>
      <c r="M70" s="84">
        <f>SUM(-_ANC_DF_1681_3172483_82_CRD_SCE)</f>
        <v>0</v>
      </c>
      <c r="N70" s="40">
        <f>0</f>
        <v>0</v>
      </c>
      <c r="O70" s="40">
        <f>0</f>
        <v>0</v>
      </c>
      <c r="P70" s="40">
        <f>0</f>
        <v>0</v>
      </c>
      <c r="Q70" s="43">
        <f t="shared" si="2"/>
        <v>0</v>
      </c>
    </row>
    <row r="71" spans="1:17" ht="16.5" customHeight="1" x14ac:dyDescent="0.2">
      <c r="A71" s="92">
        <v>1681</v>
      </c>
      <c r="B71" s="93" t="s">
        <v>56</v>
      </c>
      <c r="C71" s="94" t="s">
        <v>81</v>
      </c>
      <c r="D71" s="95" t="s">
        <v>28</v>
      </c>
      <c r="E71" s="93" t="s">
        <v>29</v>
      </c>
      <c r="F71" s="71"/>
      <c r="G71" s="80"/>
      <c r="J71" s="40">
        <f>0</f>
        <v>0</v>
      </c>
      <c r="K71" s="40">
        <f>0</f>
        <v>0</v>
      </c>
      <c r="L71" s="40">
        <f>0</f>
        <v>0</v>
      </c>
      <c r="M71" s="84">
        <f>SUM(-_ANC_DF_1681_3172484_82_CRD_SCE)</f>
        <v>0</v>
      </c>
      <c r="N71" s="40">
        <f>0</f>
        <v>0</v>
      </c>
      <c r="O71" s="40">
        <f>0</f>
        <v>0</v>
      </c>
      <c r="P71" s="40">
        <f>0</f>
        <v>0</v>
      </c>
      <c r="Q71" s="43">
        <f t="shared" si="2"/>
        <v>0</v>
      </c>
    </row>
    <row r="72" spans="1:17" ht="16.5" customHeight="1" x14ac:dyDescent="0.2">
      <c r="A72" s="92">
        <v>1681</v>
      </c>
      <c r="B72" s="93" t="s">
        <v>58</v>
      </c>
      <c r="C72" s="94" t="s">
        <v>82</v>
      </c>
      <c r="D72" s="95" t="s">
        <v>28</v>
      </c>
      <c r="E72" s="93" t="s">
        <v>29</v>
      </c>
      <c r="F72" s="71"/>
      <c r="G72" s="80"/>
      <c r="J72" s="40">
        <f>0</f>
        <v>0</v>
      </c>
      <c r="K72" s="40">
        <f>0</f>
        <v>0</v>
      </c>
      <c r="L72" s="40">
        <f>0</f>
        <v>0</v>
      </c>
      <c r="M72" s="84">
        <f>SUM(-_ANC_DF_1681_3172485_82_CRD_SCE)</f>
        <v>0</v>
      </c>
      <c r="N72" s="40">
        <f>0</f>
        <v>0</v>
      </c>
      <c r="O72" s="40">
        <f>0</f>
        <v>0</v>
      </c>
      <c r="P72" s="40">
        <f>0</f>
        <v>0</v>
      </c>
      <c r="Q72" s="43">
        <f t="shared" si="2"/>
        <v>0</v>
      </c>
    </row>
    <row r="73" spans="1:17" ht="16.5" customHeight="1" x14ac:dyDescent="0.2">
      <c r="A73" s="57">
        <v>1681</v>
      </c>
      <c r="B73" s="58" t="s">
        <v>60</v>
      </c>
      <c r="C73" s="59" t="s">
        <v>83</v>
      </c>
      <c r="D73" s="96" t="s">
        <v>28</v>
      </c>
      <c r="E73" s="58" t="s">
        <v>29</v>
      </c>
      <c r="F73" s="60"/>
      <c r="G73" s="80"/>
      <c r="J73" s="61">
        <f>0</f>
        <v>0</v>
      </c>
      <c r="K73" s="61">
        <f>0</f>
        <v>0</v>
      </c>
      <c r="L73" s="61">
        <f>0</f>
        <v>0</v>
      </c>
      <c r="M73" s="85">
        <f>SUM(-_ANC_DF_1681_3172486_82_CRD_SCE)</f>
        <v>0</v>
      </c>
      <c r="N73" s="61">
        <f>0</f>
        <v>0</v>
      </c>
      <c r="O73" s="61">
        <f>0</f>
        <v>0</v>
      </c>
      <c r="P73" s="61">
        <f>0</f>
        <v>0</v>
      </c>
      <c r="Q73" s="62">
        <f t="shared" si="2"/>
        <v>0</v>
      </c>
    </row>
    <row r="74" spans="1:17" ht="42" customHeight="1" x14ac:dyDescent="0.2">
      <c r="A74" s="129" t="s">
        <v>84</v>
      </c>
      <c r="B74" s="130"/>
      <c r="C74" s="74" t="s">
        <v>11</v>
      </c>
      <c r="D74" s="30" t="s">
        <v>12</v>
      </c>
      <c r="E74" s="75" t="s">
        <v>13</v>
      </c>
      <c r="F74" s="32" t="s">
        <v>48</v>
      </c>
      <c r="G74" s="76"/>
      <c r="H74" s="4"/>
      <c r="I74" s="4"/>
      <c r="J74" s="34" t="s">
        <v>16</v>
      </c>
      <c r="K74" s="34" t="s">
        <v>17</v>
      </c>
      <c r="L74" s="34" t="s">
        <v>18</v>
      </c>
      <c r="M74" s="34" t="s">
        <v>19</v>
      </c>
      <c r="N74" s="34" t="s">
        <v>20</v>
      </c>
      <c r="O74" s="34" t="s">
        <v>21</v>
      </c>
      <c r="P74" s="34" t="s">
        <v>22</v>
      </c>
      <c r="Q74" s="77" t="s">
        <v>23</v>
      </c>
    </row>
    <row r="75" spans="1:17" ht="16.5" customHeight="1" x14ac:dyDescent="0.2">
      <c r="A75" s="126" t="s">
        <v>85</v>
      </c>
      <c r="B75" s="127"/>
      <c r="C75" s="127"/>
      <c r="D75" s="127"/>
      <c r="E75" s="128"/>
      <c r="F75" s="78">
        <f>SUM(F76:F81)</f>
        <v>0</v>
      </c>
      <c r="G75" s="79"/>
      <c r="J75" s="38">
        <f>0</f>
        <v>0</v>
      </c>
      <c r="K75" s="38">
        <f>0</f>
        <v>0</v>
      </c>
      <c r="L75" s="38">
        <f>0</f>
        <v>0</v>
      </c>
      <c r="M75" s="38">
        <f>0</f>
        <v>0</v>
      </c>
      <c r="N75" s="38">
        <f>0</f>
        <v>0</v>
      </c>
      <c r="O75" s="38">
        <f>0</f>
        <v>0</v>
      </c>
      <c r="P75" s="38">
        <f>0</f>
        <v>0</v>
      </c>
      <c r="Q75" s="39">
        <f t="shared" ref="Q75:Q88" si="3">SUM(J75:P75)</f>
        <v>0</v>
      </c>
    </row>
    <row r="76" spans="1:17" ht="16.5" customHeight="1" x14ac:dyDescent="0.2">
      <c r="A76" s="92">
        <v>101</v>
      </c>
      <c r="B76" s="93" t="s">
        <v>50</v>
      </c>
      <c r="C76" s="94" t="s">
        <v>51</v>
      </c>
      <c r="D76" s="95" t="s">
        <v>31</v>
      </c>
      <c r="E76" s="93" t="s">
        <v>29</v>
      </c>
      <c r="F76" s="40">
        <f>0</f>
        <v>0</v>
      </c>
      <c r="G76" s="80"/>
      <c r="J76" s="81">
        <f>0</f>
        <v>0</v>
      </c>
      <c r="K76" s="81">
        <f>0</f>
        <v>0</v>
      </c>
      <c r="L76" s="81">
        <f>0</f>
        <v>0</v>
      </c>
      <c r="M76" s="82">
        <f>SUM(-_ANC_DF_101_3172181_83_CRD_SCE)</f>
        <v>0</v>
      </c>
      <c r="N76" s="81">
        <f>0</f>
        <v>0</v>
      </c>
      <c r="O76" s="81">
        <f>0</f>
        <v>0</v>
      </c>
      <c r="P76" s="81">
        <f>0</f>
        <v>0</v>
      </c>
      <c r="Q76" s="83">
        <f t="shared" si="3"/>
        <v>0</v>
      </c>
    </row>
    <row r="77" spans="1:17" ht="16.5" customHeight="1" x14ac:dyDescent="0.2">
      <c r="A77" s="92">
        <v>101</v>
      </c>
      <c r="B77" s="93" t="s">
        <v>52</v>
      </c>
      <c r="C77" s="94" t="s">
        <v>53</v>
      </c>
      <c r="D77" s="95" t="s">
        <v>31</v>
      </c>
      <c r="E77" s="93" t="s">
        <v>29</v>
      </c>
      <c r="F77" s="40">
        <f>0</f>
        <v>0</v>
      </c>
      <c r="G77" s="80"/>
      <c r="J77" s="40">
        <f>0</f>
        <v>0</v>
      </c>
      <c r="K77" s="40">
        <f>0</f>
        <v>0</v>
      </c>
      <c r="L77" s="40">
        <f>0</f>
        <v>0</v>
      </c>
      <c r="M77" s="84">
        <f>SUM(-_ANC_DF_101_3172182_83_CRD_SCE)</f>
        <v>0</v>
      </c>
      <c r="N77" s="40">
        <f>0</f>
        <v>0</v>
      </c>
      <c r="O77" s="40">
        <f>0</f>
        <v>0</v>
      </c>
      <c r="P77" s="40">
        <f>0</f>
        <v>0</v>
      </c>
      <c r="Q77" s="43">
        <f t="shared" si="3"/>
        <v>0</v>
      </c>
    </row>
    <row r="78" spans="1:17" ht="16.5" customHeight="1" x14ac:dyDescent="0.2">
      <c r="A78" s="92">
        <v>101</v>
      </c>
      <c r="B78" s="93" t="s">
        <v>54</v>
      </c>
      <c r="C78" s="94" t="s">
        <v>55</v>
      </c>
      <c r="D78" s="95" t="s">
        <v>31</v>
      </c>
      <c r="E78" s="93" t="s">
        <v>29</v>
      </c>
      <c r="F78" s="40">
        <f>0</f>
        <v>0</v>
      </c>
      <c r="G78" s="80"/>
      <c r="J78" s="40">
        <f>0</f>
        <v>0</v>
      </c>
      <c r="K78" s="40">
        <f>0</f>
        <v>0</v>
      </c>
      <c r="L78" s="40">
        <f>0</f>
        <v>0</v>
      </c>
      <c r="M78" s="84">
        <f>SUM(-_ANC_DF_101_3172183_83_CRD_SCE)</f>
        <v>0</v>
      </c>
      <c r="N78" s="40">
        <f>0</f>
        <v>0</v>
      </c>
      <c r="O78" s="40">
        <f>0</f>
        <v>0</v>
      </c>
      <c r="P78" s="40">
        <f>0</f>
        <v>0</v>
      </c>
      <c r="Q78" s="43">
        <f t="shared" si="3"/>
        <v>0</v>
      </c>
    </row>
    <row r="79" spans="1:17" ht="16.5" customHeight="1" x14ac:dyDescent="0.2">
      <c r="A79" s="92">
        <v>101</v>
      </c>
      <c r="B79" s="93" t="s">
        <v>56</v>
      </c>
      <c r="C79" s="94" t="s">
        <v>57</v>
      </c>
      <c r="D79" s="95" t="s">
        <v>31</v>
      </c>
      <c r="E79" s="93" t="s">
        <v>29</v>
      </c>
      <c r="F79" s="40">
        <f>0</f>
        <v>0</v>
      </c>
      <c r="G79" s="80"/>
      <c r="J79" s="40">
        <f>0</f>
        <v>0</v>
      </c>
      <c r="K79" s="40">
        <f>0</f>
        <v>0</v>
      </c>
      <c r="L79" s="40">
        <f>0</f>
        <v>0</v>
      </c>
      <c r="M79" s="84">
        <f>SUM(-_ANC_DF_101_3172184_83_CRD_SCE)</f>
        <v>0</v>
      </c>
      <c r="N79" s="40">
        <f>0</f>
        <v>0</v>
      </c>
      <c r="O79" s="40">
        <f>0</f>
        <v>0</v>
      </c>
      <c r="P79" s="40">
        <f>0</f>
        <v>0</v>
      </c>
      <c r="Q79" s="43">
        <f t="shared" si="3"/>
        <v>0</v>
      </c>
    </row>
    <row r="80" spans="1:17" ht="16.5" customHeight="1" x14ac:dyDescent="0.2">
      <c r="A80" s="92">
        <v>101</v>
      </c>
      <c r="B80" s="93" t="s">
        <v>58</v>
      </c>
      <c r="C80" s="94" t="s">
        <v>59</v>
      </c>
      <c r="D80" s="95" t="s">
        <v>31</v>
      </c>
      <c r="E80" s="93" t="s">
        <v>29</v>
      </c>
      <c r="F80" s="40">
        <f>0</f>
        <v>0</v>
      </c>
      <c r="G80" s="80"/>
      <c r="J80" s="40">
        <f>0</f>
        <v>0</v>
      </c>
      <c r="K80" s="40">
        <f>0</f>
        <v>0</v>
      </c>
      <c r="L80" s="40">
        <f>0</f>
        <v>0</v>
      </c>
      <c r="M80" s="84">
        <f>SUM(-_ANC_DF_101_3172185_83_CRD_SCE)</f>
        <v>0</v>
      </c>
      <c r="N80" s="40">
        <f>0</f>
        <v>0</v>
      </c>
      <c r="O80" s="40">
        <f>0</f>
        <v>0</v>
      </c>
      <c r="P80" s="40">
        <f>0</f>
        <v>0</v>
      </c>
      <c r="Q80" s="43">
        <f t="shared" si="3"/>
        <v>0</v>
      </c>
    </row>
    <row r="81" spans="1:37" ht="16.5" customHeight="1" x14ac:dyDescent="0.2">
      <c r="A81" s="92">
        <v>101</v>
      </c>
      <c r="B81" s="93" t="s">
        <v>60</v>
      </c>
      <c r="C81" s="94" t="s">
        <v>61</v>
      </c>
      <c r="D81" s="95" t="s">
        <v>31</v>
      </c>
      <c r="E81" s="93" t="s">
        <v>29</v>
      </c>
      <c r="F81" s="40">
        <f>0</f>
        <v>0</v>
      </c>
      <c r="G81" s="80"/>
      <c r="J81" s="61">
        <f>0</f>
        <v>0</v>
      </c>
      <c r="K81" s="61">
        <f>0</f>
        <v>0</v>
      </c>
      <c r="L81" s="61">
        <f>0</f>
        <v>0</v>
      </c>
      <c r="M81" s="85">
        <f>SUM(-_ANC_DF_101_3172186_83_CRD_SCE)</f>
        <v>0</v>
      </c>
      <c r="N81" s="61">
        <f>0</f>
        <v>0</v>
      </c>
      <c r="O81" s="61">
        <f>0</f>
        <v>0</v>
      </c>
      <c r="P81" s="61">
        <f>0</f>
        <v>0</v>
      </c>
      <c r="Q81" s="62">
        <f t="shared" si="3"/>
        <v>0</v>
      </c>
    </row>
    <row r="82" spans="1:37" ht="16.5" customHeight="1" x14ac:dyDescent="0.2">
      <c r="A82" s="126" t="s">
        <v>86</v>
      </c>
      <c r="B82" s="127"/>
      <c r="C82" s="127"/>
      <c r="D82" s="127"/>
      <c r="E82" s="128"/>
      <c r="F82" s="78">
        <f>SUM(F83:F88)</f>
        <v>0</v>
      </c>
      <c r="G82" s="79"/>
      <c r="J82" s="86">
        <f>0</f>
        <v>0</v>
      </c>
      <c r="K82" s="86">
        <f>0</f>
        <v>0</v>
      </c>
      <c r="L82" s="86">
        <f>0</f>
        <v>0</v>
      </c>
      <c r="M82" s="86">
        <f>0</f>
        <v>0</v>
      </c>
      <c r="N82" s="86">
        <f>0</f>
        <v>0</v>
      </c>
      <c r="O82" s="86">
        <f>0</f>
        <v>0</v>
      </c>
      <c r="P82" s="86">
        <f>0</f>
        <v>0</v>
      </c>
      <c r="Q82" s="39">
        <f t="shared" si="3"/>
        <v>0</v>
      </c>
    </row>
    <row r="83" spans="1:37" ht="16.5" customHeight="1" x14ac:dyDescent="0.2">
      <c r="A83" s="92" t="s">
        <v>33</v>
      </c>
      <c r="B83" s="93" t="s">
        <v>50</v>
      </c>
      <c r="C83" s="94" t="s">
        <v>63</v>
      </c>
      <c r="D83" s="95" t="s">
        <v>31</v>
      </c>
      <c r="E83" s="93" t="s">
        <v>29</v>
      </c>
      <c r="F83" s="40">
        <f>0</f>
        <v>0</v>
      </c>
      <c r="G83" s="80"/>
      <c r="J83" s="81">
        <f>0</f>
        <v>0</v>
      </c>
      <c r="K83" s="81">
        <f>0</f>
        <v>0</v>
      </c>
      <c r="L83" s="81">
        <f>0</f>
        <v>0</v>
      </c>
      <c r="M83" s="82">
        <f>SUM(-_ANC_DF_167_3172281_83_CRD_SCE)</f>
        <v>0</v>
      </c>
      <c r="N83" s="81">
        <f>0</f>
        <v>0</v>
      </c>
      <c r="O83" s="81">
        <f>0</f>
        <v>0</v>
      </c>
      <c r="P83" s="81">
        <f>0</f>
        <v>0</v>
      </c>
      <c r="Q83" s="83">
        <f t="shared" si="3"/>
        <v>0</v>
      </c>
    </row>
    <row r="84" spans="1:37" ht="16.5" customHeight="1" x14ac:dyDescent="0.2">
      <c r="A84" s="92" t="s">
        <v>33</v>
      </c>
      <c r="B84" s="93" t="s">
        <v>52</v>
      </c>
      <c r="C84" s="94" t="s">
        <v>64</v>
      </c>
      <c r="D84" s="95" t="s">
        <v>31</v>
      </c>
      <c r="E84" s="93" t="s">
        <v>29</v>
      </c>
      <c r="F84" s="40">
        <f>0</f>
        <v>0</v>
      </c>
      <c r="G84" s="80"/>
      <c r="J84" s="40">
        <f>0</f>
        <v>0</v>
      </c>
      <c r="K84" s="40">
        <f>0</f>
        <v>0</v>
      </c>
      <c r="L84" s="40">
        <f>0</f>
        <v>0</v>
      </c>
      <c r="M84" s="84">
        <f>SUM(-_ANC_DF_167_3172282_83_CRD_SCE)</f>
        <v>0</v>
      </c>
      <c r="N84" s="40">
        <f>0</f>
        <v>0</v>
      </c>
      <c r="O84" s="40">
        <f>0</f>
        <v>0</v>
      </c>
      <c r="P84" s="40">
        <f>0</f>
        <v>0</v>
      </c>
      <c r="Q84" s="43">
        <f t="shared" si="3"/>
        <v>0</v>
      </c>
    </row>
    <row r="85" spans="1:37" ht="16.5" customHeight="1" x14ac:dyDescent="0.2">
      <c r="A85" s="92" t="s">
        <v>33</v>
      </c>
      <c r="B85" s="93" t="s">
        <v>54</v>
      </c>
      <c r="C85" s="94" t="s">
        <v>65</v>
      </c>
      <c r="D85" s="95" t="s">
        <v>31</v>
      </c>
      <c r="E85" s="93" t="s">
        <v>29</v>
      </c>
      <c r="F85" s="40">
        <f>0</f>
        <v>0</v>
      </c>
      <c r="G85" s="80"/>
      <c r="J85" s="40">
        <f>0</f>
        <v>0</v>
      </c>
      <c r="K85" s="40">
        <f>0</f>
        <v>0</v>
      </c>
      <c r="L85" s="40">
        <f>0</f>
        <v>0</v>
      </c>
      <c r="M85" s="84">
        <f>SUM(-_ANC_DF_167_3172283_83_CRD_SCE)</f>
        <v>0</v>
      </c>
      <c r="N85" s="40">
        <f>0</f>
        <v>0</v>
      </c>
      <c r="O85" s="40">
        <f>0</f>
        <v>0</v>
      </c>
      <c r="P85" s="40">
        <f>0</f>
        <v>0</v>
      </c>
      <c r="Q85" s="43">
        <f t="shared" si="3"/>
        <v>0</v>
      </c>
    </row>
    <row r="86" spans="1:37" ht="16.5" customHeight="1" x14ac:dyDescent="0.2">
      <c r="A86" s="92" t="s">
        <v>33</v>
      </c>
      <c r="B86" s="93" t="s">
        <v>56</v>
      </c>
      <c r="C86" s="94" t="s">
        <v>66</v>
      </c>
      <c r="D86" s="95" t="s">
        <v>31</v>
      </c>
      <c r="E86" s="93" t="s">
        <v>29</v>
      </c>
      <c r="F86" s="40">
        <f>0</f>
        <v>0</v>
      </c>
      <c r="G86" s="80"/>
      <c r="J86" s="40">
        <f>0</f>
        <v>0</v>
      </c>
      <c r="K86" s="40">
        <f>0</f>
        <v>0</v>
      </c>
      <c r="L86" s="40">
        <f>0</f>
        <v>0</v>
      </c>
      <c r="M86" s="84">
        <f>SUM(-_ANC_DF_167_3172284_83_CRD_SCE)</f>
        <v>0</v>
      </c>
      <c r="N86" s="40">
        <f>0</f>
        <v>0</v>
      </c>
      <c r="O86" s="40">
        <f>0</f>
        <v>0</v>
      </c>
      <c r="P86" s="40">
        <f>0</f>
        <v>0</v>
      </c>
      <c r="Q86" s="43">
        <f t="shared" si="3"/>
        <v>0</v>
      </c>
    </row>
    <row r="87" spans="1:37" ht="16.5" customHeight="1" x14ac:dyDescent="0.2">
      <c r="A87" s="92" t="s">
        <v>33</v>
      </c>
      <c r="B87" s="93" t="s">
        <v>58</v>
      </c>
      <c r="C87" s="94" t="s">
        <v>67</v>
      </c>
      <c r="D87" s="95" t="s">
        <v>31</v>
      </c>
      <c r="E87" s="93" t="s">
        <v>29</v>
      </c>
      <c r="F87" s="40">
        <f>0</f>
        <v>0</v>
      </c>
      <c r="G87" s="80"/>
      <c r="J87" s="40">
        <f>0</f>
        <v>0</v>
      </c>
      <c r="K87" s="40">
        <f>0</f>
        <v>0</v>
      </c>
      <c r="L87" s="40">
        <f>0</f>
        <v>0</v>
      </c>
      <c r="M87" s="84">
        <f>SUM(-_ANC_DF_167_3172285_83_CRD_SCE)</f>
        <v>0</v>
      </c>
      <c r="N87" s="40">
        <f>0</f>
        <v>0</v>
      </c>
      <c r="O87" s="40">
        <f>0</f>
        <v>0</v>
      </c>
      <c r="P87" s="40">
        <f>0</f>
        <v>0</v>
      </c>
      <c r="Q87" s="43">
        <f t="shared" si="3"/>
        <v>0</v>
      </c>
    </row>
    <row r="88" spans="1:37" ht="16.5" customHeight="1" x14ac:dyDescent="0.2">
      <c r="A88" s="92" t="s">
        <v>33</v>
      </c>
      <c r="B88" s="93" t="s">
        <v>60</v>
      </c>
      <c r="C88" s="94" t="s">
        <v>68</v>
      </c>
      <c r="D88" s="95" t="s">
        <v>31</v>
      </c>
      <c r="E88" s="93" t="s">
        <v>29</v>
      </c>
      <c r="F88" s="40">
        <f>0</f>
        <v>0</v>
      </c>
      <c r="G88" s="80"/>
      <c r="J88" s="61">
        <f>0</f>
        <v>0</v>
      </c>
      <c r="K88" s="61">
        <f>0</f>
        <v>0</v>
      </c>
      <c r="L88" s="61">
        <f>0</f>
        <v>0</v>
      </c>
      <c r="M88" s="85">
        <f>SUM(-_ANC_DF_167_3172286_83_CRD_SCE)</f>
        <v>0</v>
      </c>
      <c r="N88" s="61">
        <f>0</f>
        <v>0</v>
      </c>
      <c r="O88" s="61">
        <f>0</f>
        <v>0</v>
      </c>
      <c r="P88" s="61">
        <f>0</f>
        <v>0</v>
      </c>
      <c r="Q88" s="62">
        <f t="shared" si="3"/>
        <v>0</v>
      </c>
    </row>
    <row r="89" spans="1:37" s="4" customFormat="1" ht="42" customHeight="1" x14ac:dyDescent="0.2">
      <c r="A89" s="129" t="s">
        <v>87</v>
      </c>
      <c r="B89" s="130"/>
      <c r="C89" s="74" t="s">
        <v>11</v>
      </c>
      <c r="D89" s="30" t="s">
        <v>12</v>
      </c>
      <c r="E89" s="75" t="s">
        <v>13</v>
      </c>
      <c r="F89" s="32" t="s">
        <v>48</v>
      </c>
      <c r="G89" s="76"/>
      <c r="J89" s="34" t="s">
        <v>16</v>
      </c>
      <c r="K89" s="34" t="s">
        <v>17</v>
      </c>
      <c r="L89" s="34" t="s">
        <v>18</v>
      </c>
      <c r="M89" s="34" t="s">
        <v>19</v>
      </c>
      <c r="N89" s="34" t="s">
        <v>20</v>
      </c>
      <c r="O89" s="34" t="s">
        <v>21</v>
      </c>
      <c r="P89" s="34" t="s">
        <v>22</v>
      </c>
      <c r="Q89" s="77" t="s">
        <v>23</v>
      </c>
      <c r="S89" s="5"/>
      <c r="T89" s="5"/>
      <c r="U89" s="5"/>
      <c r="V89" s="5"/>
      <c r="W89" s="5"/>
      <c r="X89" s="5"/>
      <c r="Y89" s="5"/>
      <c r="Z89" s="5"/>
      <c r="AA89" s="5"/>
      <c r="AC89" s="5"/>
      <c r="AD89" s="5"/>
      <c r="AE89" s="5"/>
      <c r="AF89" s="5"/>
      <c r="AG89" s="5"/>
      <c r="AH89" s="5"/>
      <c r="AI89" s="5"/>
      <c r="AJ89" s="5"/>
      <c r="AK89" s="45"/>
    </row>
    <row r="90" spans="1:37" ht="16.5" customHeight="1" x14ac:dyDescent="0.2">
      <c r="A90" s="126" t="s">
        <v>88</v>
      </c>
      <c r="B90" s="127"/>
      <c r="C90" s="127"/>
      <c r="D90" s="127"/>
      <c r="E90" s="128"/>
      <c r="F90" s="78">
        <f>SUM(F91:F96)</f>
        <v>0</v>
      </c>
      <c r="G90" s="79"/>
      <c r="J90" s="86">
        <f>0</f>
        <v>0</v>
      </c>
      <c r="K90" s="86">
        <f>0</f>
        <v>0</v>
      </c>
      <c r="L90" s="86">
        <f>0</f>
        <v>0</v>
      </c>
      <c r="M90" s="86">
        <f>0</f>
        <v>0</v>
      </c>
      <c r="N90" s="86">
        <f>0</f>
        <v>0</v>
      </c>
      <c r="O90" s="86">
        <f>0</f>
        <v>0</v>
      </c>
      <c r="P90" s="86">
        <f>0</f>
        <v>0</v>
      </c>
      <c r="Q90" s="39">
        <f t="shared" ref="Q90:Q103" si="4">SUM(J90:P90)</f>
        <v>0</v>
      </c>
    </row>
    <row r="91" spans="1:37" ht="16.5" customHeight="1" x14ac:dyDescent="0.2">
      <c r="A91" s="87" t="s">
        <v>70</v>
      </c>
      <c r="B91" s="88" t="s">
        <v>50</v>
      </c>
      <c r="C91" s="89" t="s">
        <v>71</v>
      </c>
      <c r="D91" s="93" t="s">
        <v>40</v>
      </c>
      <c r="E91" s="88" t="s">
        <v>29</v>
      </c>
      <c r="F91" s="91"/>
      <c r="G91" s="80"/>
      <c r="J91" s="81">
        <f>0</f>
        <v>0</v>
      </c>
      <c r="K91" s="81">
        <f>0</f>
        <v>0</v>
      </c>
      <c r="L91" s="81">
        <f>0</f>
        <v>0</v>
      </c>
      <c r="M91" s="82">
        <f>SUM(-_ANC_DF_131_3172381_09_CRD_SCE)</f>
        <v>0</v>
      </c>
      <c r="N91" s="81">
        <f>0</f>
        <v>0</v>
      </c>
      <c r="O91" s="81">
        <f>0</f>
        <v>0</v>
      </c>
      <c r="P91" s="81">
        <f>0</f>
        <v>0</v>
      </c>
      <c r="Q91" s="83">
        <f t="shared" si="4"/>
        <v>0</v>
      </c>
    </row>
    <row r="92" spans="1:37" ht="16.5" customHeight="1" x14ac:dyDescent="0.2">
      <c r="A92" s="92" t="s">
        <v>70</v>
      </c>
      <c r="B92" s="93" t="s">
        <v>52</v>
      </c>
      <c r="C92" s="94" t="s">
        <v>72</v>
      </c>
      <c r="D92" s="93" t="s">
        <v>40</v>
      </c>
      <c r="E92" s="93" t="s">
        <v>29</v>
      </c>
      <c r="F92" s="71"/>
      <c r="G92" s="80"/>
      <c r="J92" s="40">
        <f>0</f>
        <v>0</v>
      </c>
      <c r="K92" s="40">
        <f>0</f>
        <v>0</v>
      </c>
      <c r="L92" s="40">
        <f>0</f>
        <v>0</v>
      </c>
      <c r="M92" s="84">
        <f>SUM(-_ANC_DF_131_3172382_09_CRD_SCE)</f>
        <v>0</v>
      </c>
      <c r="N92" s="40">
        <f>0</f>
        <v>0</v>
      </c>
      <c r="O92" s="40">
        <f>0</f>
        <v>0</v>
      </c>
      <c r="P92" s="40">
        <f>0</f>
        <v>0</v>
      </c>
      <c r="Q92" s="43">
        <f t="shared" si="4"/>
        <v>0</v>
      </c>
    </row>
    <row r="93" spans="1:37" ht="16.5" customHeight="1" x14ac:dyDescent="0.2">
      <c r="A93" s="92" t="s">
        <v>70</v>
      </c>
      <c r="B93" s="93" t="s">
        <v>54</v>
      </c>
      <c r="C93" s="94" t="s">
        <v>73</v>
      </c>
      <c r="D93" s="93" t="s">
        <v>40</v>
      </c>
      <c r="E93" s="93" t="s">
        <v>29</v>
      </c>
      <c r="F93" s="71"/>
      <c r="G93" s="80"/>
      <c r="J93" s="40">
        <f>0</f>
        <v>0</v>
      </c>
      <c r="K93" s="40">
        <f>0</f>
        <v>0</v>
      </c>
      <c r="L93" s="40">
        <f>0</f>
        <v>0</v>
      </c>
      <c r="M93" s="84">
        <f>SUM(-_ANC_DF_131_3172383_09_CRD_SCE)</f>
        <v>0</v>
      </c>
      <c r="N93" s="40">
        <f>0</f>
        <v>0</v>
      </c>
      <c r="O93" s="40">
        <f>0</f>
        <v>0</v>
      </c>
      <c r="P93" s="40">
        <f>0</f>
        <v>0</v>
      </c>
      <c r="Q93" s="43">
        <f t="shared" si="4"/>
        <v>0</v>
      </c>
    </row>
    <row r="94" spans="1:37" ht="16.5" customHeight="1" x14ac:dyDescent="0.2">
      <c r="A94" s="92" t="s">
        <v>70</v>
      </c>
      <c r="B94" s="93" t="s">
        <v>56</v>
      </c>
      <c r="C94" s="94" t="s">
        <v>74</v>
      </c>
      <c r="D94" s="93" t="s">
        <v>40</v>
      </c>
      <c r="E94" s="93" t="s">
        <v>29</v>
      </c>
      <c r="F94" s="71"/>
      <c r="G94" s="80"/>
      <c r="J94" s="40">
        <f>0</f>
        <v>0</v>
      </c>
      <c r="K94" s="40">
        <f>0</f>
        <v>0</v>
      </c>
      <c r="L94" s="40">
        <f>0</f>
        <v>0</v>
      </c>
      <c r="M94" s="84">
        <f>SUM(-_ANC_DF_131_3172384_09_CRD_SCE)</f>
        <v>0</v>
      </c>
      <c r="N94" s="40">
        <f>0</f>
        <v>0</v>
      </c>
      <c r="O94" s="40">
        <f>0</f>
        <v>0</v>
      </c>
      <c r="P94" s="40">
        <f>0</f>
        <v>0</v>
      </c>
      <c r="Q94" s="43">
        <f t="shared" si="4"/>
        <v>0</v>
      </c>
    </row>
    <row r="95" spans="1:37" ht="16.5" customHeight="1" x14ac:dyDescent="0.2">
      <c r="A95" s="92" t="s">
        <v>70</v>
      </c>
      <c r="B95" s="93" t="s">
        <v>58</v>
      </c>
      <c r="C95" s="94" t="s">
        <v>75</v>
      </c>
      <c r="D95" s="93" t="s">
        <v>40</v>
      </c>
      <c r="E95" s="93" t="s">
        <v>29</v>
      </c>
      <c r="F95" s="71"/>
      <c r="G95" s="80"/>
      <c r="J95" s="40">
        <f>0</f>
        <v>0</v>
      </c>
      <c r="K95" s="40">
        <f>0</f>
        <v>0</v>
      </c>
      <c r="L95" s="40">
        <f>0</f>
        <v>0</v>
      </c>
      <c r="M95" s="84">
        <f>SUM(-_ANC_DF_131_3172385_09_CRD_SCE)</f>
        <v>0</v>
      </c>
      <c r="N95" s="40">
        <f>0</f>
        <v>0</v>
      </c>
      <c r="O95" s="40">
        <f>0</f>
        <v>0</v>
      </c>
      <c r="P95" s="40">
        <f>0</f>
        <v>0</v>
      </c>
      <c r="Q95" s="43">
        <f t="shared" si="4"/>
        <v>0</v>
      </c>
    </row>
    <row r="96" spans="1:37" ht="16.5" customHeight="1" x14ac:dyDescent="0.2">
      <c r="A96" s="57" t="s">
        <v>70</v>
      </c>
      <c r="B96" s="58" t="s">
        <v>60</v>
      </c>
      <c r="C96" s="59" t="s">
        <v>76</v>
      </c>
      <c r="D96" s="93" t="s">
        <v>40</v>
      </c>
      <c r="E96" s="58" t="s">
        <v>29</v>
      </c>
      <c r="F96" s="60"/>
      <c r="G96" s="80"/>
      <c r="J96" s="61">
        <f>0</f>
        <v>0</v>
      </c>
      <c r="K96" s="61">
        <f>0</f>
        <v>0</v>
      </c>
      <c r="L96" s="61">
        <f>0</f>
        <v>0</v>
      </c>
      <c r="M96" s="85">
        <f>SUM(-_ANC_DF_131_3172386_09_CRD_SCE)</f>
        <v>0</v>
      </c>
      <c r="N96" s="61">
        <f>0</f>
        <v>0</v>
      </c>
      <c r="O96" s="61">
        <f>0</f>
        <v>0</v>
      </c>
      <c r="P96" s="61">
        <f>0</f>
        <v>0</v>
      </c>
      <c r="Q96" s="62">
        <f t="shared" si="4"/>
        <v>0</v>
      </c>
    </row>
    <row r="97" spans="1:17" ht="16.5" customHeight="1" x14ac:dyDescent="0.2">
      <c r="A97" s="126" t="s">
        <v>89</v>
      </c>
      <c r="B97" s="127"/>
      <c r="C97" s="127"/>
      <c r="D97" s="127"/>
      <c r="E97" s="128"/>
      <c r="F97" s="78">
        <f>SUM(F98:F103)</f>
        <v>0</v>
      </c>
      <c r="G97" s="79"/>
      <c r="J97" s="86">
        <f>0</f>
        <v>0</v>
      </c>
      <c r="K97" s="86">
        <f>0</f>
        <v>0</v>
      </c>
      <c r="L97" s="86">
        <f>0</f>
        <v>0</v>
      </c>
      <c r="M97" s="86">
        <f>0</f>
        <v>0</v>
      </c>
      <c r="N97" s="86">
        <f>0</f>
        <v>0</v>
      </c>
      <c r="O97" s="86">
        <f>0</f>
        <v>0</v>
      </c>
      <c r="P97" s="86">
        <f>0</f>
        <v>0</v>
      </c>
      <c r="Q97" s="39">
        <f t="shared" si="4"/>
        <v>0</v>
      </c>
    </row>
    <row r="98" spans="1:17" ht="16.5" customHeight="1" x14ac:dyDescent="0.2">
      <c r="A98" s="87">
        <v>1681</v>
      </c>
      <c r="B98" s="88" t="s">
        <v>50</v>
      </c>
      <c r="C98" s="89" t="s">
        <v>78</v>
      </c>
      <c r="D98" s="93" t="s">
        <v>40</v>
      </c>
      <c r="E98" s="88" t="s">
        <v>29</v>
      </c>
      <c r="F98" s="91"/>
      <c r="G98" s="80"/>
      <c r="J98" s="81">
        <f>0</f>
        <v>0</v>
      </c>
      <c r="K98" s="81">
        <f>0</f>
        <v>0</v>
      </c>
      <c r="L98" s="81">
        <f>0</f>
        <v>0</v>
      </c>
      <c r="M98" s="82">
        <f>SUM(-_ANC_DF_1681_3172481_09_CRD_SCE)</f>
        <v>0</v>
      </c>
      <c r="N98" s="81">
        <f>0</f>
        <v>0</v>
      </c>
      <c r="O98" s="81">
        <f>0</f>
        <v>0</v>
      </c>
      <c r="P98" s="81">
        <f>0</f>
        <v>0</v>
      </c>
      <c r="Q98" s="83">
        <f t="shared" si="4"/>
        <v>0</v>
      </c>
    </row>
    <row r="99" spans="1:17" ht="16.5" customHeight="1" x14ac:dyDescent="0.2">
      <c r="A99" s="92">
        <v>1681</v>
      </c>
      <c r="B99" s="93" t="s">
        <v>52</v>
      </c>
      <c r="C99" s="94" t="s">
        <v>79</v>
      </c>
      <c r="D99" s="93" t="s">
        <v>40</v>
      </c>
      <c r="E99" s="93" t="s">
        <v>29</v>
      </c>
      <c r="F99" s="71"/>
      <c r="G99" s="80"/>
      <c r="J99" s="40">
        <f>0</f>
        <v>0</v>
      </c>
      <c r="K99" s="40">
        <f>0</f>
        <v>0</v>
      </c>
      <c r="L99" s="40">
        <f>0</f>
        <v>0</v>
      </c>
      <c r="M99" s="84">
        <f>SUM(-_ANC_DF_1681_3172482_09_CRD_SCE)</f>
        <v>0</v>
      </c>
      <c r="N99" s="40">
        <f>0</f>
        <v>0</v>
      </c>
      <c r="O99" s="40">
        <f>0</f>
        <v>0</v>
      </c>
      <c r="P99" s="40">
        <f>0</f>
        <v>0</v>
      </c>
      <c r="Q99" s="43">
        <f t="shared" si="4"/>
        <v>0</v>
      </c>
    </row>
    <row r="100" spans="1:17" ht="16.5" customHeight="1" x14ac:dyDescent="0.2">
      <c r="A100" s="92">
        <v>1681</v>
      </c>
      <c r="B100" s="93" t="s">
        <v>54</v>
      </c>
      <c r="C100" s="94" t="s">
        <v>80</v>
      </c>
      <c r="D100" s="93" t="s">
        <v>40</v>
      </c>
      <c r="E100" s="93" t="s">
        <v>29</v>
      </c>
      <c r="F100" s="71"/>
      <c r="G100" s="80"/>
      <c r="J100" s="40">
        <f>0</f>
        <v>0</v>
      </c>
      <c r="K100" s="40">
        <f>0</f>
        <v>0</v>
      </c>
      <c r="L100" s="40">
        <f>0</f>
        <v>0</v>
      </c>
      <c r="M100" s="84">
        <f>SUM(-_ANC_DF_1681_3172483_09_CRD_SCE)</f>
        <v>0</v>
      </c>
      <c r="N100" s="40">
        <f>0</f>
        <v>0</v>
      </c>
      <c r="O100" s="40">
        <f>0</f>
        <v>0</v>
      </c>
      <c r="P100" s="40">
        <f>0</f>
        <v>0</v>
      </c>
      <c r="Q100" s="43">
        <f t="shared" si="4"/>
        <v>0</v>
      </c>
    </row>
    <row r="101" spans="1:17" ht="16.5" customHeight="1" x14ac:dyDescent="0.2">
      <c r="A101" s="92">
        <v>1681</v>
      </c>
      <c r="B101" s="93" t="s">
        <v>56</v>
      </c>
      <c r="C101" s="94" t="s">
        <v>81</v>
      </c>
      <c r="D101" s="93" t="s">
        <v>40</v>
      </c>
      <c r="E101" s="93" t="s">
        <v>29</v>
      </c>
      <c r="F101" s="71"/>
      <c r="G101" s="80"/>
      <c r="J101" s="40">
        <f>0</f>
        <v>0</v>
      </c>
      <c r="K101" s="40">
        <f>0</f>
        <v>0</v>
      </c>
      <c r="L101" s="40">
        <f>0</f>
        <v>0</v>
      </c>
      <c r="M101" s="84">
        <f>SUM(-_ANC_DF_1681_3172484_09_CRD_SCE)</f>
        <v>0</v>
      </c>
      <c r="N101" s="40">
        <f>0</f>
        <v>0</v>
      </c>
      <c r="O101" s="40">
        <f>0</f>
        <v>0</v>
      </c>
      <c r="P101" s="40">
        <f>0</f>
        <v>0</v>
      </c>
      <c r="Q101" s="43">
        <f t="shared" si="4"/>
        <v>0</v>
      </c>
    </row>
    <row r="102" spans="1:17" ht="16.5" customHeight="1" x14ac:dyDescent="0.2">
      <c r="A102" s="92">
        <v>1681</v>
      </c>
      <c r="B102" s="93" t="s">
        <v>58</v>
      </c>
      <c r="C102" s="94" t="s">
        <v>82</v>
      </c>
      <c r="D102" s="93" t="s">
        <v>40</v>
      </c>
      <c r="E102" s="93" t="s">
        <v>29</v>
      </c>
      <c r="F102" s="71"/>
      <c r="G102" s="80"/>
      <c r="J102" s="40">
        <f>0</f>
        <v>0</v>
      </c>
      <c r="K102" s="40">
        <f>0</f>
        <v>0</v>
      </c>
      <c r="L102" s="40">
        <f>0</f>
        <v>0</v>
      </c>
      <c r="M102" s="84">
        <f>SUM(-_ANC_DF_1681_3172485_09_CRD_SCE)</f>
        <v>0</v>
      </c>
      <c r="N102" s="40">
        <f>0</f>
        <v>0</v>
      </c>
      <c r="O102" s="40">
        <f>0</f>
        <v>0</v>
      </c>
      <c r="P102" s="40">
        <f>0</f>
        <v>0</v>
      </c>
      <c r="Q102" s="43">
        <f t="shared" si="4"/>
        <v>0</v>
      </c>
    </row>
    <row r="103" spans="1:17" ht="16.5" customHeight="1" x14ac:dyDescent="0.2">
      <c r="A103" s="57">
        <v>1681</v>
      </c>
      <c r="B103" s="58" t="s">
        <v>60</v>
      </c>
      <c r="C103" s="59" t="s">
        <v>83</v>
      </c>
      <c r="D103" s="58" t="s">
        <v>40</v>
      </c>
      <c r="E103" s="58" t="s">
        <v>29</v>
      </c>
      <c r="F103" s="60"/>
      <c r="G103" s="97"/>
      <c r="H103" s="98"/>
      <c r="I103" s="99"/>
      <c r="J103" s="61">
        <f>0</f>
        <v>0</v>
      </c>
      <c r="K103" s="61">
        <f>0</f>
        <v>0</v>
      </c>
      <c r="L103" s="61">
        <f>0</f>
        <v>0</v>
      </c>
      <c r="M103" s="85">
        <f>SUM(-_ANC_DF_1681_3172486_09_CRD_SCE)</f>
        <v>0</v>
      </c>
      <c r="N103" s="61">
        <f>0</f>
        <v>0</v>
      </c>
      <c r="O103" s="61">
        <f>0</f>
        <v>0</v>
      </c>
      <c r="P103" s="61">
        <f>0</f>
        <v>0</v>
      </c>
      <c r="Q103" s="62">
        <f t="shared" si="4"/>
        <v>0</v>
      </c>
    </row>
  </sheetData>
  <mergeCells count="32">
    <mergeCell ref="A24:Q24"/>
    <mergeCell ref="A1:O1"/>
    <mergeCell ref="P1:Q1"/>
    <mergeCell ref="P2:Q2"/>
    <mergeCell ref="A4:Q4"/>
    <mergeCell ref="A5:P5"/>
    <mergeCell ref="A6:B9"/>
    <mergeCell ref="A11:B13"/>
    <mergeCell ref="A15:B15"/>
    <mergeCell ref="A18:B18"/>
    <mergeCell ref="A21:B21"/>
    <mergeCell ref="B22:D22"/>
    <mergeCell ref="A53:E53"/>
    <mergeCell ref="B25:D27"/>
    <mergeCell ref="A28:Q28"/>
    <mergeCell ref="A29:B29"/>
    <mergeCell ref="A30:E30"/>
    <mergeCell ref="A33:E33"/>
    <mergeCell ref="A36:E36"/>
    <mergeCell ref="A37:E37"/>
    <mergeCell ref="A40:E40"/>
    <mergeCell ref="A41:E41"/>
    <mergeCell ref="A45:B45"/>
    <mergeCell ref="A46:E46"/>
    <mergeCell ref="A90:E90"/>
    <mergeCell ref="A97:E97"/>
    <mergeCell ref="A60:E60"/>
    <mergeCell ref="A67:E67"/>
    <mergeCell ref="A74:B74"/>
    <mergeCell ref="A75:E75"/>
    <mergeCell ref="A82:E82"/>
    <mergeCell ref="A89:B89"/>
  </mergeCells>
  <printOptions horizontalCentered="1" verticalCentered="1"/>
  <pageMargins left="0.23622047244094491" right="0.23622047244094491" top="0.35433070866141736" bottom="2.1259842519685042" header="0.51181102362204722" footer="0.78740157480314965"/>
  <pageSetup paperSize="8" scale="39" fitToHeight="3" orientation="landscape" r:id="rId1"/>
  <headerFooter alignWithMargins="0">
    <oddFooter>&amp;C&amp;F</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61591-3EDC-4BD0-8BD7-606706E6E51E}">
  <sheetPr codeName="Feuil2">
    <pageSetUpPr fitToPage="1"/>
  </sheetPr>
  <dimension ref="B1:F79"/>
  <sheetViews>
    <sheetView showGridLines="0" topLeftCell="A11" zoomScaleNormal="100" workbookViewId="0">
      <selection activeCell="B16" sqref="B16"/>
    </sheetView>
  </sheetViews>
  <sheetFormatPr baseColWidth="10" defaultColWidth="11.42578125" defaultRowHeight="16.5" customHeight="1" x14ac:dyDescent="0.3"/>
  <cols>
    <col min="1" max="1" width="1.5703125" style="104" customWidth="1"/>
    <col min="2" max="2" width="142.28515625" style="103" customWidth="1"/>
    <col min="3" max="5" width="11.42578125" style="104"/>
    <col min="6" max="6" width="11" style="104" customWidth="1"/>
    <col min="7" max="7" width="2.42578125" style="104" customWidth="1"/>
    <col min="8" max="8" width="1.42578125" style="104" customWidth="1"/>
    <col min="9" max="16" width="11.42578125" style="104"/>
    <col min="17" max="17" width="11.42578125" style="104" customWidth="1"/>
    <col min="18" max="16384" width="11.42578125" style="104"/>
  </cols>
  <sheetData>
    <row r="1" spans="2:3" ht="12.75" customHeight="1" x14ac:dyDescent="0.3"/>
    <row r="2" spans="2:3" ht="16.5" customHeight="1" x14ac:dyDescent="0.3">
      <c r="B2" s="105" t="s">
        <v>90</v>
      </c>
    </row>
    <row r="3" spans="2:3" ht="14.25" customHeight="1" x14ac:dyDescent="0.3"/>
    <row r="4" spans="2:3" ht="149.25" customHeight="1" x14ac:dyDescent="0.3">
      <c r="B4" s="106" t="s">
        <v>135</v>
      </c>
      <c r="C4" s="107"/>
    </row>
    <row r="5" spans="2:3" ht="16.5" customHeight="1" x14ac:dyDescent="0.3">
      <c r="B5" s="108"/>
    </row>
    <row r="6" spans="2:3" ht="16.5" customHeight="1" x14ac:dyDescent="0.3">
      <c r="B6" s="108"/>
    </row>
    <row r="7" spans="2:3" ht="16.5" customHeight="1" x14ac:dyDescent="0.3">
      <c r="B7" s="109" t="s">
        <v>91</v>
      </c>
    </row>
    <row r="8" spans="2:3" ht="14.25" customHeight="1" x14ac:dyDescent="0.3">
      <c r="B8" s="110"/>
    </row>
    <row r="9" spans="2:3" ht="16.5" customHeight="1" x14ac:dyDescent="0.3">
      <c r="B9" s="111" t="s">
        <v>92</v>
      </c>
    </row>
    <row r="10" spans="2:3" ht="14.25" customHeight="1" x14ac:dyDescent="0.3">
      <c r="B10" s="110"/>
    </row>
    <row r="11" spans="2:3" ht="45" customHeight="1" x14ac:dyDescent="0.3">
      <c r="B11" s="112" t="s">
        <v>125</v>
      </c>
    </row>
    <row r="12" spans="2:3" ht="14.25" customHeight="1" x14ac:dyDescent="0.3">
      <c r="B12" s="110"/>
    </row>
    <row r="13" spans="2:3" ht="27" customHeight="1" x14ac:dyDescent="0.3">
      <c r="B13" s="112" t="s">
        <v>126</v>
      </c>
    </row>
    <row r="14" spans="2:3" ht="12.75" customHeight="1" x14ac:dyDescent="0.3">
      <c r="B14" s="111"/>
    </row>
    <row r="15" spans="2:3" ht="28.5" x14ac:dyDescent="0.3">
      <c r="B15" s="112" t="s">
        <v>127</v>
      </c>
    </row>
    <row r="16" spans="2:3" ht="17.25" x14ac:dyDescent="0.3">
      <c r="B16" s="111"/>
    </row>
    <row r="17" spans="2:2" ht="18" customHeight="1" x14ac:dyDescent="0.3">
      <c r="B17" s="111"/>
    </row>
    <row r="18" spans="2:2" ht="88.5" customHeight="1" x14ac:dyDescent="0.3">
      <c r="B18" s="110" t="s">
        <v>123</v>
      </c>
    </row>
    <row r="19" spans="2:2" ht="19.5" customHeight="1" x14ac:dyDescent="0.3">
      <c r="B19" s="110"/>
    </row>
    <row r="20" spans="2:2" ht="16.5" customHeight="1" x14ac:dyDescent="0.3">
      <c r="B20" s="110" t="s">
        <v>136</v>
      </c>
    </row>
    <row r="22" spans="2:2" ht="14.25" customHeight="1" x14ac:dyDescent="0.3">
      <c r="B22" s="162" t="s">
        <v>93</v>
      </c>
    </row>
    <row r="23" spans="2:2" ht="16.5" customHeight="1" x14ac:dyDescent="0.3">
      <c r="B23" s="163"/>
    </row>
    <row r="24" spans="2:2" ht="16.5" customHeight="1" x14ac:dyDescent="0.3">
      <c r="B24" s="163"/>
    </row>
    <row r="25" spans="2:2" ht="72" customHeight="1" x14ac:dyDescent="0.3">
      <c r="B25" s="164"/>
    </row>
    <row r="26" spans="2:2" ht="27.75" customHeight="1" x14ac:dyDescent="0.3"/>
    <row r="27" spans="2:2" ht="14.25" customHeight="1" x14ac:dyDescent="0.3">
      <c r="B27" s="110" t="s">
        <v>94</v>
      </c>
    </row>
    <row r="28" spans="2:2" ht="16.5" customHeight="1" x14ac:dyDescent="0.3">
      <c r="B28" s="110"/>
    </row>
    <row r="29" spans="2:2" ht="14.25" customHeight="1" x14ac:dyDescent="0.3">
      <c r="B29" s="110" t="s">
        <v>95</v>
      </c>
    </row>
    <row r="30" spans="2:2" ht="16.5" customHeight="1" x14ac:dyDescent="0.3">
      <c r="B30" s="110"/>
    </row>
    <row r="31" spans="2:2" ht="14.25" customHeight="1" x14ac:dyDescent="0.3">
      <c r="B31" s="110" t="s">
        <v>96</v>
      </c>
    </row>
    <row r="32" spans="2:2" ht="16.5" customHeight="1" x14ac:dyDescent="0.3">
      <c r="B32" s="113" t="s">
        <v>97</v>
      </c>
    </row>
    <row r="33" spans="2:6" ht="16.5" customHeight="1" x14ac:dyDescent="0.3">
      <c r="B33" s="114" t="s">
        <v>128</v>
      </c>
    </row>
    <row r="34" spans="2:6" ht="16.5" customHeight="1" x14ac:dyDescent="0.3">
      <c r="B34" s="114" t="s">
        <v>129</v>
      </c>
    </row>
    <row r="35" spans="2:6" ht="16.5" customHeight="1" x14ac:dyDescent="0.3">
      <c r="B35" s="114" t="s">
        <v>4</v>
      </c>
    </row>
    <row r="36" spans="2:6" ht="16.5" customHeight="1" x14ac:dyDescent="0.3">
      <c r="B36" s="114" t="s">
        <v>5</v>
      </c>
    </row>
    <row r="37" spans="2:6" ht="16.5" customHeight="1" x14ac:dyDescent="0.3">
      <c r="B37" s="114" t="s">
        <v>6</v>
      </c>
    </row>
    <row r="38" spans="2:6" ht="16.5" customHeight="1" x14ac:dyDescent="0.3">
      <c r="B38" s="114" t="s">
        <v>98</v>
      </c>
    </row>
    <row r="39" spans="2:6" ht="16.5" customHeight="1" x14ac:dyDescent="0.3">
      <c r="B39" s="114" t="s">
        <v>99</v>
      </c>
    </row>
    <row r="40" spans="2:6" ht="16.5" customHeight="1" x14ac:dyDescent="0.3">
      <c r="B40" s="115" t="s">
        <v>10</v>
      </c>
    </row>
    <row r="41" spans="2:6" ht="16.5" customHeight="1" x14ac:dyDescent="0.3">
      <c r="B41" s="116" t="s">
        <v>130</v>
      </c>
    </row>
    <row r="42" spans="2:6" ht="16.5" customHeight="1" x14ac:dyDescent="0.3">
      <c r="B42" s="114" t="s">
        <v>24</v>
      </c>
    </row>
    <row r="43" spans="2:6" ht="16.5" customHeight="1" x14ac:dyDescent="0.3">
      <c r="B43" s="114" t="s">
        <v>32</v>
      </c>
    </row>
    <row r="44" spans="2:6" ht="16.5" customHeight="1" x14ac:dyDescent="0.3">
      <c r="B44" s="117" t="s">
        <v>100</v>
      </c>
    </row>
    <row r="45" spans="2:6" s="119" customFormat="1" ht="16.5" customHeight="1" x14ac:dyDescent="0.25">
      <c r="B45" s="118" t="s">
        <v>41</v>
      </c>
    </row>
    <row r="46" spans="2:6" s="119" customFormat="1" ht="16.5" customHeight="1" x14ac:dyDescent="0.3">
      <c r="B46" s="116" t="s">
        <v>101</v>
      </c>
      <c r="C46" s="104"/>
      <c r="D46" s="104"/>
      <c r="E46" s="104"/>
      <c r="F46" s="104"/>
    </row>
    <row r="47" spans="2:6" s="119" customFormat="1" ht="16.5" customHeight="1" x14ac:dyDescent="0.25">
      <c r="B47" s="116" t="s">
        <v>102</v>
      </c>
    </row>
    <row r="48" spans="2:6" s="119" customFormat="1" ht="16.5" customHeight="1" x14ac:dyDescent="0.25">
      <c r="B48" s="118" t="s">
        <v>103</v>
      </c>
    </row>
    <row r="49" spans="2:2" s="119" customFormat="1" ht="16.5" customHeight="1" x14ac:dyDescent="0.25">
      <c r="B49" s="118" t="s">
        <v>104</v>
      </c>
    </row>
    <row r="50" spans="2:2" s="119" customFormat="1" ht="16.5" customHeight="1" x14ac:dyDescent="0.25">
      <c r="B50" s="118" t="s">
        <v>69</v>
      </c>
    </row>
    <row r="51" spans="2:2" s="119" customFormat="1" ht="16.5" customHeight="1" x14ac:dyDescent="0.25">
      <c r="B51" s="118" t="s">
        <v>77</v>
      </c>
    </row>
    <row r="52" spans="2:2" s="119" customFormat="1" ht="16.5" customHeight="1" x14ac:dyDescent="0.25">
      <c r="B52" s="116" t="s">
        <v>105</v>
      </c>
    </row>
    <row r="53" spans="2:2" s="119" customFormat="1" ht="16.5" customHeight="1" x14ac:dyDescent="0.25">
      <c r="B53" s="116" t="s">
        <v>106</v>
      </c>
    </row>
    <row r="54" spans="2:2" s="119" customFormat="1" ht="16.5" customHeight="1" x14ac:dyDescent="0.25">
      <c r="B54" s="118" t="s">
        <v>107</v>
      </c>
    </row>
    <row r="55" spans="2:2" s="119" customFormat="1" ht="16.5" customHeight="1" x14ac:dyDescent="0.25">
      <c r="B55" s="118" t="s">
        <v>108</v>
      </c>
    </row>
    <row r="56" spans="2:2" s="119" customFormat="1" ht="16.5" customHeight="1" x14ac:dyDescent="0.25">
      <c r="B56" s="116" t="s">
        <v>109</v>
      </c>
    </row>
    <row r="57" spans="2:2" s="119" customFormat="1" ht="16.5" customHeight="1" x14ac:dyDescent="0.25">
      <c r="B57" s="116" t="s">
        <v>110</v>
      </c>
    </row>
    <row r="58" spans="2:2" s="119" customFormat="1" ht="16.5" customHeight="1" x14ac:dyDescent="0.25">
      <c r="B58" s="118" t="s">
        <v>88</v>
      </c>
    </row>
    <row r="59" spans="2:2" s="119" customFormat="1" ht="16.5" customHeight="1" x14ac:dyDescent="0.25">
      <c r="B59" s="118" t="s">
        <v>89</v>
      </c>
    </row>
    <row r="60" spans="2:2" s="119" customFormat="1" ht="16.5" customHeight="1" x14ac:dyDescent="0.25"/>
    <row r="61" spans="2:2" s="119" customFormat="1" ht="14.25" customHeight="1" x14ac:dyDescent="0.25">
      <c r="B61" s="120" t="s">
        <v>111</v>
      </c>
    </row>
    <row r="62" spans="2:2" s="119" customFormat="1" ht="16.5" customHeight="1" x14ac:dyDescent="0.25"/>
    <row r="63" spans="2:2" s="119" customFormat="1" ht="14.25" customHeight="1" x14ac:dyDescent="0.25">
      <c r="B63" s="117" t="s">
        <v>112</v>
      </c>
    </row>
    <row r="64" spans="2:2" s="119" customFormat="1" ht="16.5" customHeight="1" x14ac:dyDescent="0.25">
      <c r="B64" s="120"/>
    </row>
    <row r="65" spans="2:2" s="119" customFormat="1" ht="48.75" customHeight="1" x14ac:dyDescent="0.25">
      <c r="B65" s="121" t="s">
        <v>113</v>
      </c>
    </row>
    <row r="66" spans="2:2" s="119" customFormat="1" ht="13.5" customHeight="1" x14ac:dyDescent="0.25"/>
    <row r="67" spans="2:2" s="119" customFormat="1" ht="14.25" customHeight="1" x14ac:dyDescent="0.25">
      <c r="B67" s="117" t="s">
        <v>114</v>
      </c>
    </row>
    <row r="68" spans="2:2" s="119" customFormat="1" ht="16.5" customHeight="1" x14ac:dyDescent="0.25"/>
    <row r="69" spans="2:2" s="119" customFormat="1" ht="28.5" x14ac:dyDescent="0.25">
      <c r="B69" s="122" t="s">
        <v>131</v>
      </c>
    </row>
    <row r="70" spans="2:2" s="119" customFormat="1" ht="29.25" customHeight="1" x14ac:dyDescent="0.25">
      <c r="B70" s="122" t="s">
        <v>115</v>
      </c>
    </row>
    <row r="71" spans="2:2" s="119" customFormat="1" ht="28.5" customHeight="1" x14ac:dyDescent="0.25">
      <c r="B71" s="121" t="s">
        <v>116</v>
      </c>
    </row>
    <row r="72" spans="2:2" s="119" customFormat="1" ht="19.5" customHeight="1" x14ac:dyDescent="0.25">
      <c r="B72" s="121"/>
    </row>
    <row r="73" spans="2:2" s="119" customFormat="1" ht="19.5" customHeight="1" x14ac:dyDescent="0.25">
      <c r="B73" s="123" t="s">
        <v>117</v>
      </c>
    </row>
    <row r="74" spans="2:2" ht="16.5" customHeight="1" x14ac:dyDescent="0.3">
      <c r="B74" s="123"/>
    </row>
    <row r="75" spans="2:2" ht="30.75" customHeight="1" x14ac:dyDescent="0.3">
      <c r="B75" s="124" t="s">
        <v>118</v>
      </c>
    </row>
    <row r="76" spans="2:2" ht="30" customHeight="1" x14ac:dyDescent="0.3">
      <c r="B76" s="125" t="s">
        <v>119</v>
      </c>
    </row>
    <row r="77" spans="2:2" ht="16.5" customHeight="1" x14ac:dyDescent="0.3">
      <c r="B77" s="125" t="s">
        <v>120</v>
      </c>
    </row>
    <row r="78" spans="2:2" ht="16.5" customHeight="1" x14ac:dyDescent="0.3">
      <c r="B78" s="125" t="s">
        <v>121</v>
      </c>
    </row>
    <row r="79" spans="2:2" ht="16.5" customHeight="1" x14ac:dyDescent="0.3">
      <c r="B79" s="125"/>
    </row>
  </sheetData>
  <mergeCells count="1">
    <mergeCell ref="B22:B25"/>
  </mergeCells>
  <pageMargins left="0.70866141732283472" right="0.70866141732283472" top="0.74803149606299213" bottom="0.74803149606299213" header="0.31496062992125984" footer="0.31496062992125984"/>
  <pageSetup paperSize="9" scale="78" fitToHeight="2" orientation="portrait" r:id="rId1"/>
  <rowBreaks count="2" manualBreakCount="2">
    <brk id="27" min="1" max="7" man="1"/>
    <brk id="61"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656</vt:i4>
      </vt:variant>
    </vt:vector>
  </HeadingPairs>
  <TitlesOfParts>
    <vt:vector size="658" baseType="lpstr">
      <vt:lpstr>4 - PEEC</vt:lpstr>
      <vt:lpstr>Notice_PEEC</vt:lpstr>
      <vt:lpstr>_ANC_DF_101_30_82_AUT</vt:lpstr>
      <vt:lpstr>_ANC_DF_101_30_82_CLO</vt:lpstr>
      <vt:lpstr>_ANC_DF_101_30_82_CRD</vt:lpstr>
      <vt:lpstr>_ANC_DF_101_30_82_CRD_SCE</vt:lpstr>
      <vt:lpstr>_ANC_DF_101_30_82_DBT</vt:lpstr>
      <vt:lpstr>_ANC_DF_101_30_82_DBT_SCE</vt:lpstr>
      <vt:lpstr>_ANC_DF_101_30_82_FUS</vt:lpstr>
      <vt:lpstr>_ANC_DF_101_30_82_IRC</vt:lpstr>
      <vt:lpstr>_ANC_DF_101_30_82_OUV</vt:lpstr>
      <vt:lpstr>_ANC_DF_101_30_82_TRF</vt:lpstr>
      <vt:lpstr>_ANC_DF_101_30_83_AUT</vt:lpstr>
      <vt:lpstr>_ANC_DF_101_30_83_CLO</vt:lpstr>
      <vt:lpstr>_ANC_DF_101_30_83_CRD</vt:lpstr>
      <vt:lpstr>_ANC_DF_101_30_83_CRD_SCE</vt:lpstr>
      <vt:lpstr>_ANC_DF_101_30_83_DBT</vt:lpstr>
      <vt:lpstr>_ANC_DF_101_30_83_DBT_SCE</vt:lpstr>
      <vt:lpstr>_ANC_DF_101_30_83_FUS</vt:lpstr>
      <vt:lpstr>_ANC_DF_101_30_83_IRC</vt:lpstr>
      <vt:lpstr>_ANC_DF_101_30_83_OUV</vt:lpstr>
      <vt:lpstr>_ANC_DF_101_30_83_TRF</vt:lpstr>
      <vt:lpstr>_ANC_DF_101_3172181_82_AUT</vt:lpstr>
      <vt:lpstr>_ANC_DF_101_3172181_82_CLO</vt:lpstr>
      <vt:lpstr>_ANC_DF_101_3172181_82_CRD</vt:lpstr>
      <vt:lpstr>_ANC_DF_101_3172181_82_CRD_SCE</vt:lpstr>
      <vt:lpstr>_ANC_DF_101_3172181_82_DBT</vt:lpstr>
      <vt:lpstr>_ANC_DF_101_3172181_82_FUS</vt:lpstr>
      <vt:lpstr>_ANC_DF_101_3172181_82_IRC</vt:lpstr>
      <vt:lpstr>_ANC_DF_101_3172181_82_OUV</vt:lpstr>
      <vt:lpstr>_ANC_DF_101_3172181_82_TRF</vt:lpstr>
      <vt:lpstr>_ANC_DF_101_3172181_83_AUT</vt:lpstr>
      <vt:lpstr>_ANC_DF_101_3172181_83_CLO</vt:lpstr>
      <vt:lpstr>_ANC_DF_101_3172181_83_CRD</vt:lpstr>
      <vt:lpstr>_ANC_DF_101_3172181_83_CRD_SCE</vt:lpstr>
      <vt:lpstr>_ANC_DF_101_3172181_83_DBT</vt:lpstr>
      <vt:lpstr>_ANC_DF_101_3172181_83_FUS</vt:lpstr>
      <vt:lpstr>_ANC_DF_101_3172181_83_IRC</vt:lpstr>
      <vt:lpstr>_ANC_DF_101_3172181_83_OUV</vt:lpstr>
      <vt:lpstr>_ANC_DF_101_3172181_83_TRF</vt:lpstr>
      <vt:lpstr>_ANC_DF_101_3172182_82_AUT</vt:lpstr>
      <vt:lpstr>_ANC_DF_101_3172182_82_CLO</vt:lpstr>
      <vt:lpstr>_ANC_DF_101_3172182_82_CRD</vt:lpstr>
      <vt:lpstr>_ANC_DF_101_3172182_82_CRD_SCE</vt:lpstr>
      <vt:lpstr>_ANC_DF_101_3172182_82_DBT</vt:lpstr>
      <vt:lpstr>_ANC_DF_101_3172182_82_FUS</vt:lpstr>
      <vt:lpstr>_ANC_DF_101_3172182_82_IRC</vt:lpstr>
      <vt:lpstr>_ANC_DF_101_3172182_82_OUV</vt:lpstr>
      <vt:lpstr>_ANC_DF_101_3172182_82_TRF</vt:lpstr>
      <vt:lpstr>_ANC_DF_101_3172182_83_AUT</vt:lpstr>
      <vt:lpstr>_ANC_DF_101_3172182_83_CLO</vt:lpstr>
      <vt:lpstr>_ANC_DF_101_3172182_83_CRD</vt:lpstr>
      <vt:lpstr>_ANC_DF_101_3172182_83_CRD_SCE</vt:lpstr>
      <vt:lpstr>_ANC_DF_101_3172182_83_DBT</vt:lpstr>
      <vt:lpstr>_ANC_DF_101_3172182_83_FUS</vt:lpstr>
      <vt:lpstr>_ANC_DF_101_3172182_83_IRC</vt:lpstr>
      <vt:lpstr>_ANC_DF_101_3172182_83_OUV</vt:lpstr>
      <vt:lpstr>_ANC_DF_101_3172182_83_TRF</vt:lpstr>
      <vt:lpstr>_ANC_DF_101_3172183_82_AUT</vt:lpstr>
      <vt:lpstr>_ANC_DF_101_3172183_82_CLO</vt:lpstr>
      <vt:lpstr>_ANC_DF_101_3172183_82_CRD</vt:lpstr>
      <vt:lpstr>_ANC_DF_101_3172183_82_CRD_SCE</vt:lpstr>
      <vt:lpstr>_ANC_DF_101_3172183_82_DBT</vt:lpstr>
      <vt:lpstr>_ANC_DF_101_3172183_82_FUS</vt:lpstr>
      <vt:lpstr>_ANC_DF_101_3172183_82_IRC</vt:lpstr>
      <vt:lpstr>_ANC_DF_101_3172183_82_OUV</vt:lpstr>
      <vt:lpstr>_ANC_DF_101_3172183_82_TRF</vt:lpstr>
      <vt:lpstr>_ANC_DF_101_3172183_83_AUT</vt:lpstr>
      <vt:lpstr>_ANC_DF_101_3172183_83_CLO</vt:lpstr>
      <vt:lpstr>_ANC_DF_101_3172183_83_CRD</vt:lpstr>
      <vt:lpstr>_ANC_DF_101_3172183_83_CRD_SCE</vt:lpstr>
      <vt:lpstr>_ANC_DF_101_3172183_83_DBT</vt:lpstr>
      <vt:lpstr>_ANC_DF_101_3172183_83_FUS</vt:lpstr>
      <vt:lpstr>_ANC_DF_101_3172183_83_IRC</vt:lpstr>
      <vt:lpstr>_ANC_DF_101_3172183_83_OUV</vt:lpstr>
      <vt:lpstr>_ANC_DF_101_3172183_83_TRF</vt:lpstr>
      <vt:lpstr>_ANC_DF_101_3172184_82_AUT</vt:lpstr>
      <vt:lpstr>_ANC_DF_101_3172184_82_CLO</vt:lpstr>
      <vt:lpstr>_ANC_DF_101_3172184_82_CRD</vt:lpstr>
      <vt:lpstr>_ANC_DF_101_3172184_82_CRD_SCE</vt:lpstr>
      <vt:lpstr>_ANC_DF_101_3172184_82_DBT</vt:lpstr>
      <vt:lpstr>_ANC_DF_101_3172184_82_FUS</vt:lpstr>
      <vt:lpstr>_ANC_DF_101_3172184_82_IRC</vt:lpstr>
      <vt:lpstr>_ANC_DF_101_3172184_82_OUV</vt:lpstr>
      <vt:lpstr>_ANC_DF_101_3172184_82_TRF</vt:lpstr>
      <vt:lpstr>_ANC_DF_101_3172184_83_AUT</vt:lpstr>
      <vt:lpstr>_ANC_DF_101_3172184_83_CLO</vt:lpstr>
      <vt:lpstr>_ANC_DF_101_3172184_83_CRD</vt:lpstr>
      <vt:lpstr>_ANC_DF_101_3172184_83_CRD_SCE</vt:lpstr>
      <vt:lpstr>_ANC_DF_101_3172184_83_DBT</vt:lpstr>
      <vt:lpstr>_ANC_DF_101_3172184_83_FUS</vt:lpstr>
      <vt:lpstr>_ANC_DF_101_3172184_83_IRC</vt:lpstr>
      <vt:lpstr>_ANC_DF_101_3172184_83_OUV</vt:lpstr>
      <vt:lpstr>_ANC_DF_101_3172184_83_TRF</vt:lpstr>
      <vt:lpstr>_ANC_DF_101_3172185_82_AUT</vt:lpstr>
      <vt:lpstr>_ANC_DF_101_3172185_82_CLO</vt:lpstr>
      <vt:lpstr>_ANC_DF_101_3172185_82_CRD</vt:lpstr>
      <vt:lpstr>_ANC_DF_101_3172185_82_CRD_SCE</vt:lpstr>
      <vt:lpstr>_ANC_DF_101_3172185_82_DBT</vt:lpstr>
      <vt:lpstr>_ANC_DF_101_3172185_82_FUS</vt:lpstr>
      <vt:lpstr>_ANC_DF_101_3172185_82_IRC</vt:lpstr>
      <vt:lpstr>_ANC_DF_101_3172185_82_OUV</vt:lpstr>
      <vt:lpstr>_ANC_DF_101_3172185_82_TRF</vt:lpstr>
      <vt:lpstr>_ANC_DF_101_3172185_83_AUT</vt:lpstr>
      <vt:lpstr>_ANC_DF_101_3172185_83_CLO</vt:lpstr>
      <vt:lpstr>_ANC_DF_101_3172185_83_CRD</vt:lpstr>
      <vt:lpstr>_ANC_DF_101_3172185_83_CRD_SCE</vt:lpstr>
      <vt:lpstr>_ANC_DF_101_3172185_83_DBT</vt:lpstr>
      <vt:lpstr>_ANC_DF_101_3172185_83_FUS</vt:lpstr>
      <vt:lpstr>_ANC_DF_101_3172185_83_IRC</vt:lpstr>
      <vt:lpstr>_ANC_DF_101_3172185_83_OUV</vt:lpstr>
      <vt:lpstr>_ANC_DF_101_3172185_83_TRF</vt:lpstr>
      <vt:lpstr>_ANC_DF_101_3172186_82_AUT</vt:lpstr>
      <vt:lpstr>_ANC_DF_101_3172186_82_CLO</vt:lpstr>
      <vt:lpstr>_ANC_DF_101_3172186_82_CRD</vt:lpstr>
      <vt:lpstr>_ANC_DF_101_3172186_82_CRD_SCE</vt:lpstr>
      <vt:lpstr>_ANC_DF_101_3172186_82_DBT</vt:lpstr>
      <vt:lpstr>_ANC_DF_101_3172186_82_FUS</vt:lpstr>
      <vt:lpstr>_ANC_DF_101_3172186_82_IRC</vt:lpstr>
      <vt:lpstr>_ANC_DF_101_3172186_82_OUV</vt:lpstr>
      <vt:lpstr>_ANC_DF_101_3172186_82_TRF</vt:lpstr>
      <vt:lpstr>_ANC_DF_101_3172186_83_AUT</vt:lpstr>
      <vt:lpstr>_ANC_DF_101_3172186_83_CLO</vt:lpstr>
      <vt:lpstr>_ANC_DF_101_3172186_83_CRD</vt:lpstr>
      <vt:lpstr>_ANC_DF_101_3172186_83_CRD_SCE</vt:lpstr>
      <vt:lpstr>_ANC_DF_101_3172186_83_DBT</vt:lpstr>
      <vt:lpstr>_ANC_DF_101_3172186_83_FUS</vt:lpstr>
      <vt:lpstr>_ANC_DF_101_3172186_83_IRC</vt:lpstr>
      <vt:lpstr>_ANC_DF_101_3172186_83_OUV</vt:lpstr>
      <vt:lpstr>_ANC_DF_101_3172186_83_TRF</vt:lpstr>
      <vt:lpstr>_ANC_DF_101_31721XX_82_AUT</vt:lpstr>
      <vt:lpstr>_ANC_DF_101_31721XX_82_CLO</vt:lpstr>
      <vt:lpstr>_ANC_DF_101_31721XX_82_CRD</vt:lpstr>
      <vt:lpstr>_ANC_DF_101_31721XX_82_CRD_SCE</vt:lpstr>
      <vt:lpstr>_ANC_DF_101_31721XX_82_DBT</vt:lpstr>
      <vt:lpstr>_ANC_DF_101_31721XX_82_FUS</vt:lpstr>
      <vt:lpstr>_ANC_DF_101_31721XX_82_IRC</vt:lpstr>
      <vt:lpstr>_ANC_DF_101_31721XX_82_OUV</vt:lpstr>
      <vt:lpstr>_ANC_DF_101_31721XX_82_TRF</vt:lpstr>
      <vt:lpstr>_ANC_DF_101_31721XX_83_AUT</vt:lpstr>
      <vt:lpstr>_ANC_DF_101_31721XX_83_CLO</vt:lpstr>
      <vt:lpstr>_ANC_DF_101_31721XX_83_CRD</vt:lpstr>
      <vt:lpstr>_ANC_DF_101_31721XX_83_CRD_SCE</vt:lpstr>
      <vt:lpstr>_ANC_DF_101_31721XX_83_DBT</vt:lpstr>
      <vt:lpstr>_ANC_DF_101_31721XX_83_FUS</vt:lpstr>
      <vt:lpstr>_ANC_DF_101_31721XX_83_IRC</vt:lpstr>
      <vt:lpstr>_ANC_DF_101_31721XX_83_OUV</vt:lpstr>
      <vt:lpstr>_ANC_DF_101_31721XX_83_TRF</vt:lpstr>
      <vt:lpstr>_ANC_DF_101_3X_XX_AUT</vt:lpstr>
      <vt:lpstr>_ANC_DF_101_3X_XX_CLO</vt:lpstr>
      <vt:lpstr>_ANC_DF_101_3X_XX_CRD</vt:lpstr>
      <vt:lpstr>_ANC_DF_101_3X_XX_CRD_SCE</vt:lpstr>
      <vt:lpstr>_ANC_DF_101_3X_XX_DBT</vt:lpstr>
      <vt:lpstr>_ANC_DF_101_3X_XX_DBT_SCE</vt:lpstr>
      <vt:lpstr>_ANC_DF_101_3X_XX_FUS</vt:lpstr>
      <vt:lpstr>_ANC_DF_101_3X_XX_IRC</vt:lpstr>
      <vt:lpstr>_ANC_DF_101_3X_XX_OUV</vt:lpstr>
      <vt:lpstr>_ANC_DF_101_3X_XX_TRF</vt:lpstr>
      <vt:lpstr>_ANC_DF_131_3172381_09_AUT</vt:lpstr>
      <vt:lpstr>_ANC_DF_131_3172381_09_CLO</vt:lpstr>
      <vt:lpstr>_ANC_DF_131_3172381_09_CRD</vt:lpstr>
      <vt:lpstr>_ANC_DF_131_3172381_09_CRD_SCE</vt:lpstr>
      <vt:lpstr>_ANC_DF_131_3172381_09_DBT</vt:lpstr>
      <vt:lpstr>_ANC_DF_131_3172381_09_FUS</vt:lpstr>
      <vt:lpstr>_ANC_DF_131_3172381_09_IRC</vt:lpstr>
      <vt:lpstr>_ANC_DF_131_3172381_09_OUV</vt:lpstr>
      <vt:lpstr>_ANC_DF_131_3172381_09_TRF</vt:lpstr>
      <vt:lpstr>_ANC_DF_131_3172381_82_AUT</vt:lpstr>
      <vt:lpstr>_ANC_DF_131_3172381_82_CLO</vt:lpstr>
      <vt:lpstr>_ANC_DF_131_3172381_82_CRD</vt:lpstr>
      <vt:lpstr>_ANC_DF_131_3172381_82_CRD_SCE</vt:lpstr>
      <vt:lpstr>_ANC_DF_131_3172381_82_DBT</vt:lpstr>
      <vt:lpstr>_ANC_DF_131_3172381_82_FUS</vt:lpstr>
      <vt:lpstr>_ANC_DF_131_3172381_82_IRC</vt:lpstr>
      <vt:lpstr>_ANC_DF_131_3172381_82_OUV</vt:lpstr>
      <vt:lpstr>_ANC_DF_131_3172381_82_TRF</vt:lpstr>
      <vt:lpstr>_ANC_DF_131_3172382_09_AUT</vt:lpstr>
      <vt:lpstr>_ANC_DF_131_3172382_09_CLO</vt:lpstr>
      <vt:lpstr>_ANC_DF_131_3172382_09_CRD</vt:lpstr>
      <vt:lpstr>_ANC_DF_131_3172382_09_CRD_SCE</vt:lpstr>
      <vt:lpstr>_ANC_DF_131_3172382_09_DBT</vt:lpstr>
      <vt:lpstr>_ANC_DF_131_3172382_09_FUS</vt:lpstr>
      <vt:lpstr>_ANC_DF_131_3172382_09_IRC</vt:lpstr>
      <vt:lpstr>_ANC_DF_131_3172382_09_OUV</vt:lpstr>
      <vt:lpstr>_ANC_DF_131_3172382_09_TRF</vt:lpstr>
      <vt:lpstr>_ANC_DF_131_3172382_82_AUT</vt:lpstr>
      <vt:lpstr>_ANC_DF_131_3172382_82_CLO</vt:lpstr>
      <vt:lpstr>_ANC_DF_131_3172382_82_CRD</vt:lpstr>
      <vt:lpstr>_ANC_DF_131_3172382_82_CRD_SCE</vt:lpstr>
      <vt:lpstr>_ANC_DF_131_3172382_82_DBT</vt:lpstr>
      <vt:lpstr>_ANC_DF_131_3172382_82_FUS</vt:lpstr>
      <vt:lpstr>_ANC_DF_131_3172382_82_IRC</vt:lpstr>
      <vt:lpstr>_ANC_DF_131_3172382_82_OUV</vt:lpstr>
      <vt:lpstr>_ANC_DF_131_3172382_82_TRF</vt:lpstr>
      <vt:lpstr>_ANC_DF_131_3172383_09_AUT</vt:lpstr>
      <vt:lpstr>_ANC_DF_131_3172383_09_CLO</vt:lpstr>
      <vt:lpstr>_ANC_DF_131_3172383_09_CRD</vt:lpstr>
      <vt:lpstr>_ANC_DF_131_3172383_09_CRD_SCE</vt:lpstr>
      <vt:lpstr>_ANC_DF_131_3172383_09_DBT</vt:lpstr>
      <vt:lpstr>_ANC_DF_131_3172383_09_FUS</vt:lpstr>
      <vt:lpstr>_ANC_DF_131_3172383_09_IRC</vt:lpstr>
      <vt:lpstr>_ANC_DF_131_3172383_09_OUV</vt:lpstr>
      <vt:lpstr>_ANC_DF_131_3172383_09_TRF</vt:lpstr>
      <vt:lpstr>_ANC_DF_131_3172383_82_AUT</vt:lpstr>
      <vt:lpstr>_ANC_DF_131_3172383_82_CLO</vt:lpstr>
      <vt:lpstr>_ANC_DF_131_3172383_82_CRD</vt:lpstr>
      <vt:lpstr>_ANC_DF_131_3172383_82_CRD_SCE</vt:lpstr>
      <vt:lpstr>_ANC_DF_131_3172383_82_DBT</vt:lpstr>
      <vt:lpstr>_ANC_DF_131_3172383_82_FUS</vt:lpstr>
      <vt:lpstr>_ANC_DF_131_3172383_82_IRC</vt:lpstr>
      <vt:lpstr>_ANC_DF_131_3172383_82_OUV</vt:lpstr>
      <vt:lpstr>_ANC_DF_131_3172383_82_TRF</vt:lpstr>
      <vt:lpstr>_ANC_DF_131_3172384_09_AUT</vt:lpstr>
      <vt:lpstr>_ANC_DF_131_3172384_09_CLO</vt:lpstr>
      <vt:lpstr>_ANC_DF_131_3172384_09_CRD</vt:lpstr>
      <vt:lpstr>_ANC_DF_131_3172384_09_CRD_SCE</vt:lpstr>
      <vt:lpstr>_ANC_DF_131_3172384_09_DBT</vt:lpstr>
      <vt:lpstr>_ANC_DF_131_3172384_09_FUS</vt:lpstr>
      <vt:lpstr>_ANC_DF_131_3172384_09_IRC</vt:lpstr>
      <vt:lpstr>_ANC_DF_131_3172384_09_OUV</vt:lpstr>
      <vt:lpstr>_ANC_DF_131_3172384_09_TRF</vt:lpstr>
      <vt:lpstr>_ANC_DF_131_3172384_82_AUT</vt:lpstr>
      <vt:lpstr>_ANC_DF_131_3172384_82_CLO</vt:lpstr>
      <vt:lpstr>_ANC_DF_131_3172384_82_CRD</vt:lpstr>
      <vt:lpstr>_ANC_DF_131_3172384_82_CRD_SCE</vt:lpstr>
      <vt:lpstr>_ANC_DF_131_3172384_82_DBT</vt:lpstr>
      <vt:lpstr>_ANC_DF_131_3172384_82_FUS</vt:lpstr>
      <vt:lpstr>_ANC_DF_131_3172384_82_IRC</vt:lpstr>
      <vt:lpstr>_ANC_DF_131_3172384_82_OUV</vt:lpstr>
      <vt:lpstr>_ANC_DF_131_3172384_82_TRF</vt:lpstr>
      <vt:lpstr>_ANC_DF_131_3172385_09_AUT</vt:lpstr>
      <vt:lpstr>_ANC_DF_131_3172385_09_CLO</vt:lpstr>
      <vt:lpstr>_ANC_DF_131_3172385_09_CRD</vt:lpstr>
      <vt:lpstr>_ANC_DF_131_3172385_09_CRD_SCE</vt:lpstr>
      <vt:lpstr>_ANC_DF_131_3172385_09_DBT</vt:lpstr>
      <vt:lpstr>_ANC_DF_131_3172385_09_FUS</vt:lpstr>
      <vt:lpstr>_ANC_DF_131_3172385_09_IRC</vt:lpstr>
      <vt:lpstr>_ANC_DF_131_3172385_09_OUV</vt:lpstr>
      <vt:lpstr>_ANC_DF_131_3172385_09_TRF</vt:lpstr>
      <vt:lpstr>_ANC_DF_131_3172385_82_AUT</vt:lpstr>
      <vt:lpstr>_ANC_DF_131_3172385_82_CLO</vt:lpstr>
      <vt:lpstr>_ANC_DF_131_3172385_82_CRD</vt:lpstr>
      <vt:lpstr>_ANC_DF_131_3172385_82_CRD_SCE</vt:lpstr>
      <vt:lpstr>_ANC_DF_131_3172385_82_DBT</vt:lpstr>
      <vt:lpstr>_ANC_DF_131_3172385_82_FUS</vt:lpstr>
      <vt:lpstr>_ANC_DF_131_3172385_82_IRC</vt:lpstr>
      <vt:lpstr>_ANC_DF_131_3172385_82_OUV</vt:lpstr>
      <vt:lpstr>_ANC_DF_131_3172385_82_TRF</vt:lpstr>
      <vt:lpstr>_ANC_DF_131_3172386_09_AUT</vt:lpstr>
      <vt:lpstr>_ANC_DF_131_3172386_09_CLO</vt:lpstr>
      <vt:lpstr>_ANC_DF_131_3172386_09_CRD</vt:lpstr>
      <vt:lpstr>_ANC_DF_131_3172386_09_CRD_SCE</vt:lpstr>
      <vt:lpstr>_ANC_DF_131_3172386_09_DBT</vt:lpstr>
      <vt:lpstr>_ANC_DF_131_3172386_09_FUS</vt:lpstr>
      <vt:lpstr>_ANC_DF_131_3172386_09_IRC</vt:lpstr>
      <vt:lpstr>_ANC_DF_131_3172386_09_OUV</vt:lpstr>
      <vt:lpstr>_ANC_DF_131_3172386_09_TRF</vt:lpstr>
      <vt:lpstr>_ANC_DF_131_3172386_82_AUT</vt:lpstr>
      <vt:lpstr>_ANC_DF_131_3172386_82_CLO</vt:lpstr>
      <vt:lpstr>_ANC_DF_131_3172386_82_CRD</vt:lpstr>
      <vt:lpstr>_ANC_DF_131_3172386_82_CRD_SCE</vt:lpstr>
      <vt:lpstr>_ANC_DF_131_3172386_82_DBT</vt:lpstr>
      <vt:lpstr>_ANC_DF_131_3172386_82_FUS</vt:lpstr>
      <vt:lpstr>_ANC_DF_131_3172386_82_IRC</vt:lpstr>
      <vt:lpstr>_ANC_DF_131_3172386_82_OUV</vt:lpstr>
      <vt:lpstr>_ANC_DF_131_3172386_82_TRF</vt:lpstr>
      <vt:lpstr>_ANC_DF_131_31723XX_09_AUT</vt:lpstr>
      <vt:lpstr>_ANC_DF_131_31723XX_09_CLO</vt:lpstr>
      <vt:lpstr>_ANC_DF_131_31723XX_09_CRD</vt:lpstr>
      <vt:lpstr>_ANC_DF_131_31723XX_09_CRD_SCE</vt:lpstr>
      <vt:lpstr>_ANC_DF_131_31723XX_09_DBT</vt:lpstr>
      <vt:lpstr>_ANC_DF_131_31723XX_09_FUS</vt:lpstr>
      <vt:lpstr>_ANC_DF_131_31723XX_09_IRC</vt:lpstr>
      <vt:lpstr>_ANC_DF_131_31723XX_09_OUV</vt:lpstr>
      <vt:lpstr>_ANC_DF_131_31723XX_09_TRF</vt:lpstr>
      <vt:lpstr>_ANC_DF_131_31723XX_82_AUT</vt:lpstr>
      <vt:lpstr>_ANC_DF_131_31723XX_82_CLO</vt:lpstr>
      <vt:lpstr>_ANC_DF_131_31723XX_82_CRD</vt:lpstr>
      <vt:lpstr>_ANC_DF_131_31723XX_82_CRD_SCE</vt:lpstr>
      <vt:lpstr>_ANC_DF_131_31723XX_82_DBT</vt:lpstr>
      <vt:lpstr>_ANC_DF_131_31723XX_82_FUS</vt:lpstr>
      <vt:lpstr>_ANC_DF_131_31723XX_82_IRC</vt:lpstr>
      <vt:lpstr>_ANC_DF_131_31723XX_82_OUV</vt:lpstr>
      <vt:lpstr>_ANC_DF_131_31723XX_82_TRF</vt:lpstr>
      <vt:lpstr>_ANC_DF_167_30_82_AUT</vt:lpstr>
      <vt:lpstr>_ANC_DF_167_30_82_CLO</vt:lpstr>
      <vt:lpstr>_ANC_DF_167_30_82_CRD</vt:lpstr>
      <vt:lpstr>_ANC_DF_167_30_82_CRD_SCE</vt:lpstr>
      <vt:lpstr>_ANC_DF_167_30_82_DBT</vt:lpstr>
      <vt:lpstr>_ANC_DF_167_30_82_DBT_SCE</vt:lpstr>
      <vt:lpstr>_ANC_DF_167_30_82_FUS</vt:lpstr>
      <vt:lpstr>_ANC_DF_167_30_82_IRC</vt:lpstr>
      <vt:lpstr>_ANC_DF_167_30_82_OUV</vt:lpstr>
      <vt:lpstr>_ANC_DF_167_30_82_TRF</vt:lpstr>
      <vt:lpstr>_ANC_DF_167_30_83_AUT</vt:lpstr>
      <vt:lpstr>_ANC_DF_167_30_83_CLO</vt:lpstr>
      <vt:lpstr>_ANC_DF_167_30_83_CRD</vt:lpstr>
      <vt:lpstr>_ANC_DF_167_30_83_CRD_SCE</vt:lpstr>
      <vt:lpstr>_ANC_DF_167_30_83_DBT</vt:lpstr>
      <vt:lpstr>_ANC_DF_167_30_83_DBT_SCE</vt:lpstr>
      <vt:lpstr>_ANC_DF_167_30_83_FUS</vt:lpstr>
      <vt:lpstr>_ANC_DF_167_30_83_IRC</vt:lpstr>
      <vt:lpstr>_ANC_DF_167_30_83_OUV</vt:lpstr>
      <vt:lpstr>_ANC_DF_167_30_83_TRF</vt:lpstr>
      <vt:lpstr>_ANC_DF_167_3172281_82_AUT</vt:lpstr>
      <vt:lpstr>_ANC_DF_167_3172281_82_CLO</vt:lpstr>
      <vt:lpstr>_ANC_DF_167_3172281_82_CRD</vt:lpstr>
      <vt:lpstr>_ANC_DF_167_3172281_82_CRD_SCE</vt:lpstr>
      <vt:lpstr>_ANC_DF_167_3172281_82_DBT</vt:lpstr>
      <vt:lpstr>_ANC_DF_167_3172281_82_FUS</vt:lpstr>
      <vt:lpstr>_ANC_DF_167_3172281_82_IRC</vt:lpstr>
      <vt:lpstr>_ANC_DF_167_3172281_82_OUV</vt:lpstr>
      <vt:lpstr>_ANC_DF_167_3172281_82_TRF</vt:lpstr>
      <vt:lpstr>_ANC_DF_167_3172281_83_AUT</vt:lpstr>
      <vt:lpstr>_ANC_DF_167_3172281_83_CLO</vt:lpstr>
      <vt:lpstr>_ANC_DF_167_3172281_83_CRD</vt:lpstr>
      <vt:lpstr>_ANC_DF_167_3172281_83_CRD_SCE</vt:lpstr>
      <vt:lpstr>_ANC_DF_167_3172281_83_DBT</vt:lpstr>
      <vt:lpstr>_ANC_DF_167_3172281_83_FUS</vt:lpstr>
      <vt:lpstr>_ANC_DF_167_3172281_83_IRC</vt:lpstr>
      <vt:lpstr>_ANC_DF_167_3172281_83_OUV</vt:lpstr>
      <vt:lpstr>_ANC_DF_167_3172281_83_TRF</vt:lpstr>
      <vt:lpstr>_ANC_DF_167_3172282_82_AUT</vt:lpstr>
      <vt:lpstr>_ANC_DF_167_3172282_82_CLO</vt:lpstr>
      <vt:lpstr>_ANC_DF_167_3172282_82_CRD</vt:lpstr>
      <vt:lpstr>_ANC_DF_167_3172282_82_CRD_SCE</vt:lpstr>
      <vt:lpstr>_ANC_DF_167_3172282_82_DBT</vt:lpstr>
      <vt:lpstr>_ANC_DF_167_3172282_82_FUS</vt:lpstr>
      <vt:lpstr>_ANC_DF_167_3172282_82_IRC</vt:lpstr>
      <vt:lpstr>_ANC_DF_167_3172282_82_OUV</vt:lpstr>
      <vt:lpstr>_ANC_DF_167_3172282_82_TRF</vt:lpstr>
      <vt:lpstr>_ANC_DF_167_3172282_83_AUT</vt:lpstr>
      <vt:lpstr>_ANC_DF_167_3172282_83_CLO</vt:lpstr>
      <vt:lpstr>_ANC_DF_167_3172282_83_CRD</vt:lpstr>
      <vt:lpstr>_ANC_DF_167_3172282_83_CRD_SCE</vt:lpstr>
      <vt:lpstr>_ANC_DF_167_3172282_83_DBT</vt:lpstr>
      <vt:lpstr>_ANC_DF_167_3172282_83_FUS</vt:lpstr>
      <vt:lpstr>_ANC_DF_167_3172282_83_IRC</vt:lpstr>
      <vt:lpstr>_ANC_DF_167_3172282_83_OUV</vt:lpstr>
      <vt:lpstr>_ANC_DF_167_3172282_83_TRF</vt:lpstr>
      <vt:lpstr>_ANC_DF_167_3172283_82_AUT</vt:lpstr>
      <vt:lpstr>_ANC_DF_167_3172283_82_CLO</vt:lpstr>
      <vt:lpstr>_ANC_DF_167_3172283_82_CRD</vt:lpstr>
      <vt:lpstr>_ANC_DF_167_3172283_82_CRD_SCE</vt:lpstr>
      <vt:lpstr>_ANC_DF_167_3172283_82_DBT</vt:lpstr>
      <vt:lpstr>_ANC_DF_167_3172283_82_FUS</vt:lpstr>
      <vt:lpstr>_ANC_DF_167_3172283_82_IRC</vt:lpstr>
      <vt:lpstr>_ANC_DF_167_3172283_82_OUV</vt:lpstr>
      <vt:lpstr>_ANC_DF_167_3172283_82_TRF</vt:lpstr>
      <vt:lpstr>_ANC_DF_167_3172283_83_AUT</vt:lpstr>
      <vt:lpstr>_ANC_DF_167_3172283_83_CLO</vt:lpstr>
      <vt:lpstr>_ANC_DF_167_3172283_83_CRD</vt:lpstr>
      <vt:lpstr>_ANC_DF_167_3172283_83_CRD_SCE</vt:lpstr>
      <vt:lpstr>_ANC_DF_167_3172283_83_DBT</vt:lpstr>
      <vt:lpstr>_ANC_DF_167_3172283_83_FUS</vt:lpstr>
      <vt:lpstr>_ANC_DF_167_3172283_83_IRC</vt:lpstr>
      <vt:lpstr>_ANC_DF_167_3172283_83_OUV</vt:lpstr>
      <vt:lpstr>_ANC_DF_167_3172283_83_TRF</vt:lpstr>
      <vt:lpstr>_ANC_DF_167_3172284_82_AUT</vt:lpstr>
      <vt:lpstr>_ANC_DF_167_3172284_82_CLO</vt:lpstr>
      <vt:lpstr>_ANC_DF_167_3172284_82_CRD</vt:lpstr>
      <vt:lpstr>_ANC_DF_167_3172284_82_CRD_SCE</vt:lpstr>
      <vt:lpstr>_ANC_DF_167_3172284_82_DBT</vt:lpstr>
      <vt:lpstr>_ANC_DF_167_3172284_82_FUS</vt:lpstr>
      <vt:lpstr>_ANC_DF_167_3172284_82_IRC</vt:lpstr>
      <vt:lpstr>_ANC_DF_167_3172284_82_OUV</vt:lpstr>
      <vt:lpstr>_ANC_DF_167_3172284_82_TRF</vt:lpstr>
      <vt:lpstr>_ANC_DF_167_3172284_83_AUT</vt:lpstr>
      <vt:lpstr>_ANC_DF_167_3172284_83_CLO</vt:lpstr>
      <vt:lpstr>_ANC_DF_167_3172284_83_CRD</vt:lpstr>
      <vt:lpstr>_ANC_DF_167_3172284_83_CRD_SCE</vt:lpstr>
      <vt:lpstr>_ANC_DF_167_3172284_83_DBT</vt:lpstr>
      <vt:lpstr>_ANC_DF_167_3172284_83_FUS</vt:lpstr>
      <vt:lpstr>_ANC_DF_167_3172284_83_IRC</vt:lpstr>
      <vt:lpstr>_ANC_DF_167_3172284_83_OUV</vt:lpstr>
      <vt:lpstr>_ANC_DF_167_3172284_83_TRF</vt:lpstr>
      <vt:lpstr>_ANC_DF_167_3172285_82_AUT</vt:lpstr>
      <vt:lpstr>_ANC_DF_167_3172285_82_CLO</vt:lpstr>
      <vt:lpstr>_ANC_DF_167_3172285_82_CRD</vt:lpstr>
      <vt:lpstr>_ANC_DF_167_3172285_82_CRD_SCE</vt:lpstr>
      <vt:lpstr>_ANC_DF_167_3172285_82_DBT</vt:lpstr>
      <vt:lpstr>_ANC_DF_167_3172285_82_FUS</vt:lpstr>
      <vt:lpstr>_ANC_DF_167_3172285_82_IRC</vt:lpstr>
      <vt:lpstr>_ANC_DF_167_3172285_82_OUV</vt:lpstr>
      <vt:lpstr>_ANC_DF_167_3172285_82_TRF</vt:lpstr>
      <vt:lpstr>_ANC_DF_167_3172285_83_AUT</vt:lpstr>
      <vt:lpstr>_ANC_DF_167_3172285_83_CLO</vt:lpstr>
      <vt:lpstr>_ANC_DF_167_3172285_83_CRD</vt:lpstr>
      <vt:lpstr>_ANC_DF_167_3172285_83_CRD_SCE</vt:lpstr>
      <vt:lpstr>_ANC_DF_167_3172285_83_DBT</vt:lpstr>
      <vt:lpstr>_ANC_DF_167_3172285_83_FUS</vt:lpstr>
      <vt:lpstr>_ANC_DF_167_3172285_83_IRC</vt:lpstr>
      <vt:lpstr>_ANC_DF_167_3172285_83_OUV</vt:lpstr>
      <vt:lpstr>_ANC_DF_167_3172285_83_TRF</vt:lpstr>
      <vt:lpstr>_ANC_DF_167_3172286_82_AUT</vt:lpstr>
      <vt:lpstr>_ANC_DF_167_3172286_82_CLO</vt:lpstr>
      <vt:lpstr>_ANC_DF_167_3172286_82_CRD</vt:lpstr>
      <vt:lpstr>_ANC_DF_167_3172286_82_CRD_SCE</vt:lpstr>
      <vt:lpstr>_ANC_DF_167_3172286_82_DBT</vt:lpstr>
      <vt:lpstr>_ANC_DF_167_3172286_82_FUS</vt:lpstr>
      <vt:lpstr>_ANC_DF_167_3172286_82_IRC</vt:lpstr>
      <vt:lpstr>_ANC_DF_167_3172286_82_OUV</vt:lpstr>
      <vt:lpstr>_ANC_DF_167_3172286_82_TRF</vt:lpstr>
      <vt:lpstr>_ANC_DF_167_3172286_83_AUT</vt:lpstr>
      <vt:lpstr>_ANC_DF_167_3172286_83_CLO</vt:lpstr>
      <vt:lpstr>_ANC_DF_167_3172286_83_CRD</vt:lpstr>
      <vt:lpstr>_ANC_DF_167_3172286_83_CRD_SCE</vt:lpstr>
      <vt:lpstr>_ANC_DF_167_3172286_83_DBT</vt:lpstr>
      <vt:lpstr>_ANC_DF_167_3172286_83_FUS</vt:lpstr>
      <vt:lpstr>_ANC_DF_167_3172286_83_IRC</vt:lpstr>
      <vt:lpstr>_ANC_DF_167_3172286_83_OUV</vt:lpstr>
      <vt:lpstr>_ANC_DF_167_3172286_83_TRF</vt:lpstr>
      <vt:lpstr>_ANC_DF_167_31722XX_82_AUT</vt:lpstr>
      <vt:lpstr>_ANC_DF_167_31722XX_82_CLO</vt:lpstr>
      <vt:lpstr>_ANC_DF_167_31722XX_82_CRD</vt:lpstr>
      <vt:lpstr>_ANC_DF_167_31722XX_82_CRD_SCE</vt:lpstr>
      <vt:lpstr>_ANC_DF_167_31722XX_82_DBT</vt:lpstr>
      <vt:lpstr>_ANC_DF_167_31722XX_82_FUS</vt:lpstr>
      <vt:lpstr>_ANC_DF_167_31722XX_82_IRC</vt:lpstr>
      <vt:lpstr>_ANC_DF_167_31722XX_82_OUV</vt:lpstr>
      <vt:lpstr>_ANC_DF_167_31722XX_82_TRF</vt:lpstr>
      <vt:lpstr>_ANC_DF_167_31722XX_83_AUT</vt:lpstr>
      <vt:lpstr>_ANC_DF_167_31722XX_83_CLO</vt:lpstr>
      <vt:lpstr>_ANC_DF_167_31722XX_83_CRD</vt:lpstr>
      <vt:lpstr>_ANC_DF_167_31722XX_83_CRD_SCE</vt:lpstr>
      <vt:lpstr>_ANC_DF_167_31722XX_83_DBT</vt:lpstr>
      <vt:lpstr>_ANC_DF_167_31722XX_83_FUS</vt:lpstr>
      <vt:lpstr>_ANC_DF_167_31722XX_83_IRC</vt:lpstr>
      <vt:lpstr>_ANC_DF_167_31722XX_83_OUV</vt:lpstr>
      <vt:lpstr>_ANC_DF_167_31722XX_83_TRF</vt:lpstr>
      <vt:lpstr>_ANC_DF_167_3X_XX_AUT</vt:lpstr>
      <vt:lpstr>_ANC_DF_167_3X_XX_CLO</vt:lpstr>
      <vt:lpstr>_ANC_DF_167_3X_XX_CRD</vt:lpstr>
      <vt:lpstr>_ANC_DF_167_3X_XX_CRD_SCE</vt:lpstr>
      <vt:lpstr>_ANC_DF_167_3X_XX_DBT</vt:lpstr>
      <vt:lpstr>_ANC_DF_167_3X_XX_DBT_SCE</vt:lpstr>
      <vt:lpstr>_ANC_DF_167_3X_XX_FUS</vt:lpstr>
      <vt:lpstr>_ANC_DF_167_3X_XX_IRC</vt:lpstr>
      <vt:lpstr>_ANC_DF_167_3X_XX_OUV</vt:lpstr>
      <vt:lpstr>_ANC_DF_167_3X_XX_TRF</vt:lpstr>
      <vt:lpstr>_ANC_DF_1681_3172481_09_AUT</vt:lpstr>
      <vt:lpstr>_ANC_DF_1681_3172481_09_CLO</vt:lpstr>
      <vt:lpstr>_ANC_DF_1681_3172481_09_CRD</vt:lpstr>
      <vt:lpstr>_ANC_DF_1681_3172481_09_CRD_SCE</vt:lpstr>
      <vt:lpstr>_ANC_DF_1681_3172481_09_DBT</vt:lpstr>
      <vt:lpstr>_ANC_DF_1681_3172481_09_FUS</vt:lpstr>
      <vt:lpstr>_ANC_DF_1681_3172481_09_IRC</vt:lpstr>
      <vt:lpstr>_ANC_DF_1681_3172481_09_OUV</vt:lpstr>
      <vt:lpstr>_ANC_DF_1681_3172481_09_TRF</vt:lpstr>
      <vt:lpstr>_ANC_DF_1681_3172481_82_AUT</vt:lpstr>
      <vt:lpstr>_ANC_DF_1681_3172481_82_CLO</vt:lpstr>
      <vt:lpstr>_ANC_DF_1681_3172481_82_CRD</vt:lpstr>
      <vt:lpstr>_ANC_DF_1681_3172481_82_CRD_SCE</vt:lpstr>
      <vt:lpstr>_ANC_DF_1681_3172481_82_DBT</vt:lpstr>
      <vt:lpstr>_ANC_DF_1681_3172481_82_FUS</vt:lpstr>
      <vt:lpstr>_ANC_DF_1681_3172481_82_IRC</vt:lpstr>
      <vt:lpstr>_ANC_DF_1681_3172481_82_OUV</vt:lpstr>
      <vt:lpstr>_ANC_DF_1681_3172481_82_TRF</vt:lpstr>
      <vt:lpstr>_ANC_DF_1681_3172482_09_AUT</vt:lpstr>
      <vt:lpstr>_ANC_DF_1681_3172482_09_CLO</vt:lpstr>
      <vt:lpstr>_ANC_DF_1681_3172482_09_CRD</vt:lpstr>
      <vt:lpstr>_ANC_DF_1681_3172482_09_CRD_SCE</vt:lpstr>
      <vt:lpstr>_ANC_DF_1681_3172482_09_DBT</vt:lpstr>
      <vt:lpstr>_ANC_DF_1681_3172482_09_FUS</vt:lpstr>
      <vt:lpstr>_ANC_DF_1681_3172482_09_IRC</vt:lpstr>
      <vt:lpstr>_ANC_DF_1681_3172482_09_OUV</vt:lpstr>
      <vt:lpstr>_ANC_DF_1681_3172482_09_TRF</vt:lpstr>
      <vt:lpstr>_ANC_DF_1681_3172482_82_AUT</vt:lpstr>
      <vt:lpstr>_ANC_DF_1681_3172482_82_CLO</vt:lpstr>
      <vt:lpstr>_ANC_DF_1681_3172482_82_CRD</vt:lpstr>
      <vt:lpstr>_ANC_DF_1681_3172482_82_CRD_SCE</vt:lpstr>
      <vt:lpstr>_ANC_DF_1681_3172482_82_DBT</vt:lpstr>
      <vt:lpstr>_ANC_DF_1681_3172482_82_FUS</vt:lpstr>
      <vt:lpstr>_ANC_DF_1681_3172482_82_IRC</vt:lpstr>
      <vt:lpstr>_ANC_DF_1681_3172482_82_OUV</vt:lpstr>
      <vt:lpstr>_ANC_DF_1681_3172482_82_TRF</vt:lpstr>
      <vt:lpstr>_ANC_DF_1681_3172483_09_AUT</vt:lpstr>
      <vt:lpstr>_ANC_DF_1681_3172483_09_CLO</vt:lpstr>
      <vt:lpstr>_ANC_DF_1681_3172483_09_CRD</vt:lpstr>
      <vt:lpstr>_ANC_DF_1681_3172483_09_CRD_SCE</vt:lpstr>
      <vt:lpstr>_ANC_DF_1681_3172483_09_DBT</vt:lpstr>
      <vt:lpstr>_ANC_DF_1681_3172483_09_FUS</vt:lpstr>
      <vt:lpstr>_ANC_DF_1681_3172483_09_IRC</vt:lpstr>
      <vt:lpstr>_ANC_DF_1681_3172483_09_OUV</vt:lpstr>
      <vt:lpstr>_ANC_DF_1681_3172483_09_TRF</vt:lpstr>
      <vt:lpstr>_ANC_DF_1681_3172483_82_AUT</vt:lpstr>
      <vt:lpstr>_ANC_DF_1681_3172483_82_CLO</vt:lpstr>
      <vt:lpstr>_ANC_DF_1681_3172483_82_CRD</vt:lpstr>
      <vt:lpstr>_ANC_DF_1681_3172483_82_CRD_SCE</vt:lpstr>
      <vt:lpstr>_ANC_DF_1681_3172483_82_DBT</vt:lpstr>
      <vt:lpstr>_ANC_DF_1681_3172483_82_FUS</vt:lpstr>
      <vt:lpstr>_ANC_DF_1681_3172483_82_IRC</vt:lpstr>
      <vt:lpstr>_ANC_DF_1681_3172483_82_OUV</vt:lpstr>
      <vt:lpstr>_ANC_DF_1681_3172483_82_TRF</vt:lpstr>
      <vt:lpstr>_ANC_DF_1681_3172484_09_AUT</vt:lpstr>
      <vt:lpstr>_ANC_DF_1681_3172484_09_CLO</vt:lpstr>
      <vt:lpstr>_ANC_DF_1681_3172484_09_CRD</vt:lpstr>
      <vt:lpstr>_ANC_DF_1681_3172484_09_CRD_SCE</vt:lpstr>
      <vt:lpstr>_ANC_DF_1681_3172484_09_DBT</vt:lpstr>
      <vt:lpstr>_ANC_DF_1681_3172484_09_FUS</vt:lpstr>
      <vt:lpstr>_ANC_DF_1681_3172484_09_IRC</vt:lpstr>
      <vt:lpstr>_ANC_DF_1681_3172484_09_OUV</vt:lpstr>
      <vt:lpstr>_ANC_DF_1681_3172484_09_TRF</vt:lpstr>
      <vt:lpstr>_ANC_DF_1681_3172484_82_AUT</vt:lpstr>
      <vt:lpstr>_ANC_DF_1681_3172484_82_CLO</vt:lpstr>
      <vt:lpstr>_ANC_DF_1681_3172484_82_CRD</vt:lpstr>
      <vt:lpstr>_ANC_DF_1681_3172484_82_CRD_SCE</vt:lpstr>
      <vt:lpstr>_ANC_DF_1681_3172484_82_DBT</vt:lpstr>
      <vt:lpstr>_ANC_DF_1681_3172484_82_FUS</vt:lpstr>
      <vt:lpstr>_ANC_DF_1681_3172484_82_IRC</vt:lpstr>
      <vt:lpstr>_ANC_DF_1681_3172484_82_OUV</vt:lpstr>
      <vt:lpstr>_ANC_DF_1681_3172484_82_TRF</vt:lpstr>
      <vt:lpstr>_ANC_DF_1681_3172485_09_AUT</vt:lpstr>
      <vt:lpstr>_ANC_DF_1681_3172485_09_CLO</vt:lpstr>
      <vt:lpstr>_ANC_DF_1681_3172485_09_CRD</vt:lpstr>
      <vt:lpstr>_ANC_DF_1681_3172485_09_CRD_SCE</vt:lpstr>
      <vt:lpstr>_ANC_DF_1681_3172485_09_DBT</vt:lpstr>
      <vt:lpstr>_ANC_DF_1681_3172485_09_FUS</vt:lpstr>
      <vt:lpstr>_ANC_DF_1681_3172485_09_IRC</vt:lpstr>
      <vt:lpstr>_ANC_DF_1681_3172485_09_OUV</vt:lpstr>
      <vt:lpstr>_ANC_DF_1681_3172485_09_TRF</vt:lpstr>
      <vt:lpstr>_ANC_DF_1681_3172485_82_AUT</vt:lpstr>
      <vt:lpstr>_ANC_DF_1681_3172485_82_CLO</vt:lpstr>
      <vt:lpstr>_ANC_DF_1681_3172485_82_CRD</vt:lpstr>
      <vt:lpstr>_ANC_DF_1681_3172485_82_CRD_SCE</vt:lpstr>
      <vt:lpstr>_ANC_DF_1681_3172485_82_DBT</vt:lpstr>
      <vt:lpstr>_ANC_DF_1681_3172485_82_FUS</vt:lpstr>
      <vt:lpstr>_ANC_DF_1681_3172485_82_IRC</vt:lpstr>
      <vt:lpstr>_ANC_DF_1681_3172485_82_OUV</vt:lpstr>
      <vt:lpstr>_ANC_DF_1681_3172485_82_TRF</vt:lpstr>
      <vt:lpstr>_ANC_DF_1681_3172486_09_AUT</vt:lpstr>
      <vt:lpstr>_ANC_DF_1681_3172486_09_CLO</vt:lpstr>
      <vt:lpstr>_ANC_DF_1681_3172486_09_CRD</vt:lpstr>
      <vt:lpstr>_ANC_DF_1681_3172486_09_CRD_SCE</vt:lpstr>
      <vt:lpstr>_ANC_DF_1681_3172486_09_DBT</vt:lpstr>
      <vt:lpstr>_ANC_DF_1681_3172486_09_FUS</vt:lpstr>
      <vt:lpstr>_ANC_DF_1681_3172486_09_IRC</vt:lpstr>
      <vt:lpstr>_ANC_DF_1681_3172486_09_OUV</vt:lpstr>
      <vt:lpstr>_ANC_DF_1681_3172486_09_TRF</vt:lpstr>
      <vt:lpstr>_ANC_DF_1681_3172486_82_AUT</vt:lpstr>
      <vt:lpstr>_ANC_DF_1681_3172486_82_CLO</vt:lpstr>
      <vt:lpstr>_ANC_DF_1681_3172486_82_CRD</vt:lpstr>
      <vt:lpstr>_ANC_DF_1681_3172486_82_CRD_SCE</vt:lpstr>
      <vt:lpstr>_ANC_DF_1681_3172486_82_DBT</vt:lpstr>
      <vt:lpstr>_ANC_DF_1681_3172486_82_FUS</vt:lpstr>
      <vt:lpstr>_ANC_DF_1681_3172486_82_IRC</vt:lpstr>
      <vt:lpstr>_ANC_DF_1681_3172486_82_OUV</vt:lpstr>
      <vt:lpstr>_ANC_DF_1681_3172486_82_TRF</vt:lpstr>
      <vt:lpstr>_ANC_DF_1681_31724XX_09_AUT</vt:lpstr>
      <vt:lpstr>_ANC_DF_1681_31724XX_09_CLO</vt:lpstr>
      <vt:lpstr>_ANC_DF_1681_31724XX_09_CRD</vt:lpstr>
      <vt:lpstr>_ANC_DF_1681_31724XX_09_CRD_SCE</vt:lpstr>
      <vt:lpstr>_ANC_DF_1681_31724XX_09_DBT</vt:lpstr>
      <vt:lpstr>_ANC_DF_1681_31724XX_09_FUS</vt:lpstr>
      <vt:lpstr>_ANC_DF_1681_31724XX_09_IRC</vt:lpstr>
      <vt:lpstr>_ANC_DF_1681_31724XX_09_OUV</vt:lpstr>
      <vt:lpstr>_ANC_DF_1681_31724XX_09_TRF</vt:lpstr>
      <vt:lpstr>_ANC_DF_1681_31724XX_82_AUT</vt:lpstr>
      <vt:lpstr>_ANC_DF_1681_31724XX_82_CLO</vt:lpstr>
      <vt:lpstr>_ANC_DF_1681_31724XX_82_CRD</vt:lpstr>
      <vt:lpstr>_ANC_DF_1681_31724XX_82_CRD_SCE</vt:lpstr>
      <vt:lpstr>_ANC_DF_1681_31724XX_82_DBT</vt:lpstr>
      <vt:lpstr>_ANC_DF_1681_31724XX_82_FUS</vt:lpstr>
      <vt:lpstr>_ANC_DF_1681_31724XX_82_IRC</vt:lpstr>
      <vt:lpstr>_ANC_DF_1681_31724XX_82_OUV</vt:lpstr>
      <vt:lpstr>_ANC_DF_1681_31724XX_82_TRF</vt:lpstr>
      <vt:lpstr>_ANC_DF_19251_30_82_CRD_SCE</vt:lpstr>
      <vt:lpstr>_ANC_DF_19251_30_82_DBT_SCE</vt:lpstr>
      <vt:lpstr>_ANC_DF_19252_30_09_AUT</vt:lpstr>
      <vt:lpstr>_ANC_DF_19252_30_09_CLO</vt:lpstr>
      <vt:lpstr>_ANC_DF_19252_30_09_CRD</vt:lpstr>
      <vt:lpstr>_ANC_DF_19252_30_09_CRD_SCE</vt:lpstr>
      <vt:lpstr>_ANC_DF_19252_30_09_DBT</vt:lpstr>
      <vt:lpstr>_ANC_DF_19252_30_09_DBT_SCE</vt:lpstr>
      <vt:lpstr>_ANC_DF_19252_30_09_FUS</vt:lpstr>
      <vt:lpstr>_ANC_DF_19252_30_09_IRC</vt:lpstr>
      <vt:lpstr>_ANC_DF_19252_30_09_OUV</vt:lpstr>
      <vt:lpstr>_ANC_DF_19252_30_09_TRF</vt:lpstr>
      <vt:lpstr>_ANC_DF_19252_30_82_AUT</vt:lpstr>
      <vt:lpstr>_ANC_DF_19252_30_82_CLO</vt:lpstr>
      <vt:lpstr>_ANC_DF_19252_30_82_CRD</vt:lpstr>
      <vt:lpstr>_ANC_DF_19252_30_82_CRD_SCE</vt:lpstr>
      <vt:lpstr>_ANC_DF_19252_30_82_DBT</vt:lpstr>
      <vt:lpstr>_ANC_DF_19252_30_82_DBT_SCE</vt:lpstr>
      <vt:lpstr>_ANC_DF_19252_30_82_FUS</vt:lpstr>
      <vt:lpstr>_ANC_DF_19252_30_82_IRC</vt:lpstr>
      <vt:lpstr>_ANC_DF_19252_30_82_OUV</vt:lpstr>
      <vt:lpstr>_ANC_DF_19252_30_82_TRF</vt:lpstr>
      <vt:lpstr>_ANC_DF_1925X_30_XX_AUT</vt:lpstr>
      <vt:lpstr>_ANC_DF_1925X_30_XX_CLO</vt:lpstr>
      <vt:lpstr>_ANC_DF_1925X_30_XX_CRD</vt:lpstr>
      <vt:lpstr>_ANC_DF_1925X_30_XX_CRD_SCE</vt:lpstr>
      <vt:lpstr>_ANC_DF_1925X_30_XX_DBT</vt:lpstr>
      <vt:lpstr>_ANC_DF_1925X_30_XX_DBT_SCE</vt:lpstr>
      <vt:lpstr>_ANC_DF_1925X_30_XX_FUS</vt:lpstr>
      <vt:lpstr>_ANC_DF_1925X_30_XX_IRC</vt:lpstr>
      <vt:lpstr>_ANC_DF_1925X_30_XX_OUV</vt:lpstr>
      <vt:lpstr>_ANC_DF_1925X_30_XX_TRF</vt:lpstr>
      <vt:lpstr>_ANC_DF_192XX_3X_XX_AUT</vt:lpstr>
      <vt:lpstr>_ANC_DF_192XX_3X_XX_CLO</vt:lpstr>
      <vt:lpstr>_ANC_DF_192XX_3X_XX_CRD</vt:lpstr>
      <vt:lpstr>_ANC_DF_192XX_3X_XX_CRD_SCE</vt:lpstr>
      <vt:lpstr>_ANC_DF_192XX_3X_XX_DBT</vt:lpstr>
      <vt:lpstr>_ANC_DF_192XX_3X_XX_DBT_SCE</vt:lpstr>
      <vt:lpstr>_ANC_DF_192XX_3X_XX_FUS</vt:lpstr>
      <vt:lpstr>_ANC_DF_192XX_3X_XX_IRC</vt:lpstr>
      <vt:lpstr>_ANC_DF_192XX_3X_XX_OUV</vt:lpstr>
      <vt:lpstr>_ANC_DF_192XX_3X_XX_TRF</vt:lpstr>
      <vt:lpstr>_ANC_DF_7575_30_09_AUT</vt:lpstr>
      <vt:lpstr>_ANC_DF_7575_30_09_CLO</vt:lpstr>
      <vt:lpstr>_ANC_DF_7575_30_09_CRD</vt:lpstr>
      <vt:lpstr>_ANC_DF_7575_30_09_CRD_SCE</vt:lpstr>
      <vt:lpstr>_ANC_DF_7575_30_09_DBT</vt:lpstr>
      <vt:lpstr>_ANC_DF_7575_30_09_DBT_SCE</vt:lpstr>
      <vt:lpstr>_ANC_DF_7575_30_09_FUS</vt:lpstr>
      <vt:lpstr>_ANC_DF_7575_30_09_IRC</vt:lpstr>
      <vt:lpstr>_ANC_DF_7575_30_09_OUV</vt:lpstr>
      <vt:lpstr>_ANC_DF_7575_30_09_TRF</vt:lpstr>
      <vt:lpstr>_ANC_DF_7575_30_82_AUT</vt:lpstr>
      <vt:lpstr>_ANC_DF_7575_30_82_CLO</vt:lpstr>
      <vt:lpstr>_ANC_DF_7575_30_82_CRD</vt:lpstr>
      <vt:lpstr>_ANC_DF_7575_30_82_CRD_SCE</vt:lpstr>
      <vt:lpstr>_ANC_DF_7575_30_82_DBT</vt:lpstr>
      <vt:lpstr>_ANC_DF_7575_30_82_DBT_SCE</vt:lpstr>
      <vt:lpstr>_ANC_DF_7575_30_82_FUS</vt:lpstr>
      <vt:lpstr>_ANC_DF_7575_30_82_IRC</vt:lpstr>
      <vt:lpstr>_ANC_DF_7575_30_82_OUV</vt:lpstr>
      <vt:lpstr>_ANC_DF_7575_30_82_TRF</vt:lpstr>
      <vt:lpstr>_ANC_DF_7575_30_XX_AUT</vt:lpstr>
      <vt:lpstr>_ANC_DF_7575_30_XX_CLO</vt:lpstr>
      <vt:lpstr>_ANC_DF_7575_30_XX_CRD</vt:lpstr>
      <vt:lpstr>_ANC_DF_7575_30_XX_CRD_SCE</vt:lpstr>
      <vt:lpstr>_ANC_DF_7575_30_XX_DBT</vt:lpstr>
      <vt:lpstr>_ANC_DF_7575_30_XX_DBT_SCE</vt:lpstr>
      <vt:lpstr>_ANC_DF_7575_30_XX_FUS</vt:lpstr>
      <vt:lpstr>_ANC_DF_7575_30_XX_IRC</vt:lpstr>
      <vt:lpstr>_ANC_DF_7575_30_XX_OUV</vt:lpstr>
      <vt:lpstr>_ANC_DF_7575_30_XX_TRF</vt:lpstr>
      <vt:lpstr>_ANC_DF_757X_3X_XX_AUT</vt:lpstr>
      <vt:lpstr>_ANC_DF_757X_3X_XX_CLO</vt:lpstr>
      <vt:lpstr>_ANC_DF_757X_3X_XX_CRD</vt:lpstr>
      <vt:lpstr>_ANC_DF_757X_3X_XX_CRD_SCE</vt:lpstr>
      <vt:lpstr>_ANC_DF_757X_3X_XX_DBT</vt:lpstr>
      <vt:lpstr>_ANC_DF_757X_3X_XX_DBT_SCE</vt:lpstr>
      <vt:lpstr>_ANC_DF_757X_3X_XX_FUS</vt:lpstr>
      <vt:lpstr>_ANC_DF_757X_3X_XX_IRC</vt:lpstr>
      <vt:lpstr>_ANC_DF_757X_3X_XX_OUV</vt:lpstr>
      <vt:lpstr>_ANC_DF_757X_3X_XX_TRF</vt:lpstr>
      <vt:lpstr>_ANC_QG_consol_n</vt:lpstr>
      <vt:lpstr>_ANC_QG_consol_o</vt:lpstr>
      <vt:lpstr>_ANC_QG_contact</vt:lpstr>
      <vt:lpstr>_ANC_QG_fonds_n</vt:lpstr>
      <vt:lpstr>_ANC_QG_fonds_o</vt:lpstr>
      <vt:lpstr>_ANC_QG_gpe_control_n</vt:lpstr>
      <vt:lpstr>_ANC_QG_gpe_control_o</vt:lpstr>
      <vt:lpstr>_ANC_QG_ident_consol</vt:lpstr>
      <vt:lpstr>_ANC_QG_remb_n</vt:lpstr>
      <vt:lpstr>_ANC_QG_remb_o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Marcelline MONTRÉSOR-TIMPESTA</dc:creator>
  <cp:lastModifiedBy>BEMER Simon</cp:lastModifiedBy>
  <dcterms:created xsi:type="dcterms:W3CDTF">2023-06-09T16:24:51Z</dcterms:created>
  <dcterms:modified xsi:type="dcterms:W3CDTF">2024-02-01T13:02:14Z</dcterms:modified>
</cp:coreProperties>
</file>